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ocuments\"/>
    </mc:Choice>
  </mc:AlternateContent>
  <bookViews>
    <workbookView xWindow="0" yWindow="0" windowWidth="20490" windowHeight="7155" firstSheet="5" activeTab="14"/>
  </bookViews>
  <sheets>
    <sheet name="Hoja1" sheetId="1" r:id="rId1"/>
    <sheet name="Hoja2" sheetId="2" r:id="rId2"/>
    <sheet name="Hoja3" sheetId="3" r:id="rId3"/>
    <sheet name="Hoja4" sheetId="4" r:id="rId4"/>
    <sheet name="Hoja5" sheetId="5" r:id="rId5"/>
    <sheet name="Hoja6" sheetId="6" r:id="rId6"/>
    <sheet name="Hoja7" sheetId="7" r:id="rId7"/>
    <sheet name="Hoja8" sheetId="8" r:id="rId8"/>
    <sheet name="Hoja9" sheetId="9" r:id="rId9"/>
    <sheet name="Hoja10" sheetId="10" r:id="rId10"/>
    <sheet name="Hoja11" sheetId="11" r:id="rId11"/>
    <sheet name="Hoja12" sheetId="12" r:id="rId12"/>
    <sheet name="Hoja13" sheetId="13" r:id="rId13"/>
    <sheet name="Hoja14" sheetId="14" r:id="rId14"/>
    <sheet name="Hoja15" sheetId="15" r:id="rId15"/>
    <sheet name="Hoja16" sheetId="16" r:id="rId16"/>
    <sheet name="Hoja17" sheetId="17" r:id="rId17"/>
    <sheet name="Hoja18" sheetId="18" r:id="rId18"/>
    <sheet name="Hoja19" sheetId="19" r:id="rId19"/>
    <sheet name="Hoja20" sheetId="20" r:id="rId20"/>
    <sheet name="Hoja21" sheetId="21" r:id="rId21"/>
  </sheets>
  <externalReferences>
    <externalReference r:id="rId22"/>
    <externalReference r:id="rId23"/>
    <externalReference r:id="rId24"/>
    <externalReference r:id="rId25"/>
    <externalReference r:id="rId26"/>
  </externalReferences>
  <definedNames>
    <definedName name="LI">[1]INTERPRETACION!$E$22:$E$25</definedName>
    <definedName name="NC">[2]INTERPRETACION!$E$22:$E$25</definedName>
    <definedName name="ND">[2]INTERPRETACION!$E$4:$E$7</definedName>
    <definedName name="NE">[2]INTERPRETACION!$E$10:$E$13</definedName>
    <definedName name="NI">[3]INTERPRETACION!$E$10:$E$13</definedName>
    <definedName name="NIVEL_DE_DEFICIENCIA">[4]CONDICIONES!$B$4:$B$7</definedName>
    <definedName name="NIVEL_DE_EXPOSICION">[4]CONDICIONES!$B$10:$B$13</definedName>
    <definedName name="NV">[1]INTERPRETACION!$E$22:$E$25</definedName>
    <definedName name="ÑÑ">[5]INTERPRETACION!$F$11:$F$14</definedName>
    <definedName name="ri">#REF!</definedName>
    <definedName name="xc">[1]INTERPRETACION!$E$22:$E$25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9" l="1"/>
  <c r="T14" i="21" l="1"/>
  <c r="S14" i="21"/>
  <c r="R14" i="21"/>
  <c r="O13" i="21"/>
  <c r="R13" i="21" s="1"/>
  <c r="R9" i="21"/>
  <c r="T9" i="21" s="1"/>
  <c r="O9" i="21"/>
  <c r="R7" i="21"/>
  <c r="T7" i="21" s="1"/>
  <c r="R14" i="20"/>
  <c r="S14" i="20" s="1"/>
  <c r="O13" i="20"/>
  <c r="R13" i="20" s="1"/>
  <c r="O9" i="20"/>
  <c r="R9" i="20" s="1"/>
  <c r="R7" i="20"/>
  <c r="T7" i="20" s="1"/>
  <c r="R19" i="19"/>
  <c r="T19" i="19" s="1"/>
  <c r="O17" i="19"/>
  <c r="R17" i="19" s="1"/>
  <c r="O13" i="19"/>
  <c r="R13" i="19" s="1"/>
  <c r="R11" i="19"/>
  <c r="T11" i="19" s="1"/>
  <c r="R23" i="18"/>
  <c r="T23" i="18" s="1"/>
  <c r="O21" i="18"/>
  <c r="R21" i="18" s="1"/>
  <c r="T21" i="18" s="1"/>
  <c r="O13" i="18"/>
  <c r="R13" i="18" s="1"/>
  <c r="R11" i="18"/>
  <c r="T11" i="18" s="1"/>
  <c r="T13" i="21" l="1"/>
  <c r="S13" i="21"/>
  <c r="S7" i="21"/>
  <c r="S9" i="21"/>
  <c r="T14" i="20"/>
  <c r="S9" i="20"/>
  <c r="T9" i="20"/>
  <c r="S13" i="20"/>
  <c r="T13" i="20"/>
  <c r="S7" i="20"/>
  <c r="S13" i="19"/>
  <c r="T13" i="19"/>
  <c r="T17" i="19"/>
  <c r="S17" i="19"/>
  <c r="S11" i="19"/>
  <c r="S19" i="19"/>
  <c r="S23" i="18"/>
  <c r="T13" i="18"/>
  <c r="S13" i="18"/>
  <c r="S11" i="18"/>
  <c r="S21" i="18"/>
  <c r="R25" i="17"/>
  <c r="T25" i="17" s="1"/>
  <c r="R24" i="17"/>
  <c r="T24" i="17" s="1"/>
  <c r="T23" i="17"/>
  <c r="O23" i="17"/>
  <c r="O21" i="17"/>
  <c r="R21" i="17" s="1"/>
  <c r="O13" i="17"/>
  <c r="R13" i="17" s="1"/>
  <c r="R11" i="17"/>
  <c r="T11" i="17" s="1"/>
  <c r="T25" i="16"/>
  <c r="S25" i="16"/>
  <c r="R25" i="16"/>
  <c r="R24" i="16"/>
  <c r="T24" i="16" s="1"/>
  <c r="O24" i="16"/>
  <c r="T23" i="16"/>
  <c r="O23" i="16"/>
  <c r="O21" i="16"/>
  <c r="R21" i="16" s="1"/>
  <c r="R13" i="16"/>
  <c r="T13" i="16" s="1"/>
  <c r="O13" i="16"/>
  <c r="T11" i="16"/>
  <c r="S11" i="16"/>
  <c r="R11" i="16"/>
  <c r="T25" i="15"/>
  <c r="R25" i="15"/>
  <c r="S25" i="15" s="1"/>
  <c r="O24" i="15"/>
  <c r="R24" i="15" s="1"/>
  <c r="T24" i="15" s="1"/>
  <c r="T23" i="15"/>
  <c r="O23" i="15"/>
  <c r="O21" i="15"/>
  <c r="R21" i="15" s="1"/>
  <c r="R15" i="15"/>
  <c r="O13" i="15"/>
  <c r="R13" i="15" s="1"/>
  <c r="R11" i="15"/>
  <c r="S11" i="15" s="1"/>
  <c r="R25" i="14"/>
  <c r="S25" i="14" s="1"/>
  <c r="O24" i="14"/>
  <c r="R24" i="14" s="1"/>
  <c r="T24" i="14" s="1"/>
  <c r="T23" i="14"/>
  <c r="O23" i="14"/>
  <c r="O21" i="14"/>
  <c r="R21" i="14" s="1"/>
  <c r="O17" i="14"/>
  <c r="R17" i="14" s="1"/>
  <c r="T17" i="14" s="1"/>
  <c r="O15" i="14"/>
  <c r="R15" i="14" s="1"/>
  <c r="O13" i="14"/>
  <c r="R13" i="14" s="1"/>
  <c r="T13" i="14" s="1"/>
  <c r="R11" i="14"/>
  <c r="T11" i="14" s="1"/>
  <c r="T13" i="17" l="1"/>
  <c r="S13" i="17"/>
  <c r="T21" i="17"/>
  <c r="S21" i="17"/>
  <c r="S11" i="17"/>
  <c r="S25" i="17"/>
  <c r="T21" i="16"/>
  <c r="S21" i="16"/>
  <c r="S13" i="16"/>
  <c r="S21" i="15"/>
  <c r="T21" i="15"/>
  <c r="T13" i="15"/>
  <c r="S13" i="15"/>
  <c r="S15" i="15"/>
  <c r="T15" i="15"/>
  <c r="T11" i="15"/>
  <c r="T15" i="14"/>
  <c r="S15" i="14"/>
  <c r="S21" i="14"/>
  <c r="T21" i="14"/>
  <c r="S11" i="14"/>
  <c r="T25" i="14"/>
  <c r="S13" i="14"/>
  <c r="S17" i="14"/>
  <c r="R25" i="13"/>
  <c r="T25" i="13" s="1"/>
  <c r="O24" i="13"/>
  <c r="R24" i="13" s="1"/>
  <c r="T24" i="13" s="1"/>
  <c r="T23" i="13"/>
  <c r="O23" i="13"/>
  <c r="O21" i="13"/>
  <c r="R21" i="13" s="1"/>
  <c r="O17" i="13"/>
  <c r="R17" i="13" s="1"/>
  <c r="T17" i="13" s="1"/>
  <c r="O15" i="13"/>
  <c r="R15" i="13" s="1"/>
  <c r="O13" i="13"/>
  <c r="R13" i="13" s="1"/>
  <c r="T13" i="13" s="1"/>
  <c r="R11" i="13"/>
  <c r="S11" i="13" s="1"/>
  <c r="S15" i="13" l="1"/>
  <c r="T15" i="13"/>
  <c r="S21" i="13"/>
  <c r="T21" i="13"/>
  <c r="T11" i="13"/>
  <c r="S17" i="13"/>
  <c r="S13" i="13"/>
  <c r="S25" i="13"/>
  <c r="R26" i="12"/>
  <c r="S26" i="12" s="1"/>
  <c r="O25" i="12"/>
  <c r="R25" i="12" s="1"/>
  <c r="T25" i="12" s="1"/>
  <c r="T24" i="12"/>
  <c r="O24" i="12"/>
  <c r="O22" i="12"/>
  <c r="R22" i="12" s="1"/>
  <c r="O18" i="12"/>
  <c r="R18" i="12" s="1"/>
  <c r="S18" i="12" s="1"/>
  <c r="O16" i="12"/>
  <c r="R16" i="12" s="1"/>
  <c r="O14" i="12"/>
  <c r="R14" i="12" s="1"/>
  <c r="R12" i="12"/>
  <c r="R27" i="11"/>
  <c r="O26" i="11"/>
  <c r="R26" i="11" s="1"/>
  <c r="T26" i="11" s="1"/>
  <c r="O25" i="11"/>
  <c r="T25" i="11" s="1"/>
  <c r="O24" i="11"/>
  <c r="R24" i="11" s="1"/>
  <c r="O23" i="11"/>
  <c r="R23" i="11" s="1"/>
  <c r="O19" i="11"/>
  <c r="R19" i="11" s="1"/>
  <c r="O17" i="11"/>
  <c r="R17" i="11" s="1"/>
  <c r="O15" i="11"/>
  <c r="R15" i="11" s="1"/>
  <c r="O13" i="11"/>
  <c r="R13" i="11" s="1"/>
  <c r="O23" i="10"/>
  <c r="R23" i="10" s="1"/>
  <c r="T22" i="10"/>
  <c r="O22" i="10"/>
  <c r="O21" i="10"/>
  <c r="R21" i="10" s="1"/>
  <c r="T21" i="10" s="1"/>
  <c r="O20" i="10"/>
  <c r="R20" i="10" s="1"/>
  <c r="O19" i="10"/>
  <c r="R19" i="10" s="1"/>
  <c r="O18" i="10"/>
  <c r="R18" i="10" s="1"/>
  <c r="O16" i="10"/>
  <c r="R16" i="10" s="1"/>
  <c r="O14" i="10"/>
  <c r="R14" i="10" s="1"/>
  <c r="O12" i="10"/>
  <c r="R12" i="10" s="1"/>
  <c r="T18" i="12" l="1"/>
  <c r="T26" i="12"/>
  <c r="S14" i="12"/>
  <c r="T14" i="12"/>
  <c r="T12" i="12"/>
  <c r="S12" i="12"/>
  <c r="T22" i="12"/>
  <c r="S22" i="12"/>
  <c r="T16" i="12"/>
  <c r="S16" i="12"/>
  <c r="T23" i="11"/>
  <c r="S23" i="11"/>
  <c r="T24" i="11"/>
  <c r="S24" i="11"/>
  <c r="T13" i="11"/>
  <c r="S13" i="11"/>
  <c r="T15" i="11"/>
  <c r="S15" i="11"/>
  <c r="T17" i="11"/>
  <c r="S17" i="11"/>
  <c r="T27" i="11"/>
  <c r="S27" i="11"/>
  <c r="T19" i="11"/>
  <c r="S19" i="11"/>
  <c r="T14" i="10"/>
  <c r="S14" i="10"/>
  <c r="T23" i="10"/>
  <c r="S23" i="10"/>
  <c r="T16" i="10"/>
  <c r="S16" i="10"/>
  <c r="T12" i="10"/>
  <c r="S12" i="10"/>
  <c r="T18" i="10"/>
  <c r="S18" i="10"/>
  <c r="T19" i="10"/>
  <c r="S19" i="10"/>
  <c r="T20" i="10"/>
  <c r="S20" i="10"/>
  <c r="P23" i="10"/>
  <c r="O23" i="9"/>
  <c r="R23" i="9" s="1"/>
  <c r="O22" i="9"/>
  <c r="R22" i="9" s="1"/>
  <c r="T22" i="9" s="1"/>
  <c r="O21" i="9"/>
  <c r="R21" i="9" s="1"/>
  <c r="T21" i="9" s="1"/>
  <c r="O20" i="9"/>
  <c r="R20" i="9" s="1"/>
  <c r="T20" i="9" s="1"/>
  <c r="R19" i="9"/>
  <c r="O18" i="9"/>
  <c r="R18" i="9" s="1"/>
  <c r="O16" i="9"/>
  <c r="R16" i="9" s="1"/>
  <c r="O14" i="9"/>
  <c r="R14" i="9" s="1"/>
  <c r="S14" i="9" s="1"/>
  <c r="O12" i="9"/>
  <c r="R12" i="9" s="1"/>
  <c r="O23" i="8"/>
  <c r="R23" i="8" s="1"/>
  <c r="O22" i="8"/>
  <c r="R22" i="8" s="1"/>
  <c r="T22" i="8" s="1"/>
  <c r="O21" i="8"/>
  <c r="R21" i="8" s="1"/>
  <c r="T21" i="8" s="1"/>
  <c r="R20" i="8"/>
  <c r="T20" i="8" s="1"/>
  <c r="O18" i="8"/>
  <c r="R18" i="8" s="1"/>
  <c r="R16" i="8"/>
  <c r="O15" i="8"/>
  <c r="R15" i="8" s="1"/>
  <c r="T15" i="8" s="1"/>
  <c r="O14" i="8"/>
  <c r="R14" i="8" s="1"/>
  <c r="O12" i="8"/>
  <c r="R12" i="8" s="1"/>
  <c r="S19" i="9" l="1"/>
  <c r="T19" i="9"/>
  <c r="S12" i="9"/>
  <c r="T12" i="9"/>
  <c r="T23" i="9"/>
  <c r="S23" i="9"/>
  <c r="T16" i="9"/>
  <c r="S16" i="9"/>
  <c r="T18" i="9"/>
  <c r="S18" i="9"/>
  <c r="T14" i="9"/>
  <c r="P23" i="9"/>
  <c r="S20" i="9"/>
  <c r="P15" i="8"/>
  <c r="T12" i="8"/>
  <c r="S12" i="8"/>
  <c r="T16" i="8"/>
  <c r="S16" i="8"/>
  <c r="T18" i="8"/>
  <c r="S18" i="8"/>
  <c r="T14" i="8"/>
  <c r="S14" i="8"/>
  <c r="T23" i="8"/>
  <c r="S23" i="8"/>
  <c r="S15" i="8"/>
  <c r="P23" i="8"/>
  <c r="S20" i="8"/>
  <c r="O26" i="7" l="1"/>
  <c r="R26" i="7" s="1"/>
  <c r="O25" i="7"/>
  <c r="R25" i="7" s="1"/>
  <c r="T25" i="7" s="1"/>
  <c r="O24" i="7"/>
  <c r="R24" i="7" s="1"/>
  <c r="T24" i="7" s="1"/>
  <c r="O23" i="7"/>
  <c r="R23" i="7" s="1"/>
  <c r="O22" i="7"/>
  <c r="R22" i="7" s="1"/>
  <c r="T22" i="7" s="1"/>
  <c r="O19" i="7"/>
  <c r="R19" i="7" s="1"/>
  <c r="O18" i="7"/>
  <c r="R18" i="7" s="1"/>
  <c r="T18" i="7" s="1"/>
  <c r="O17" i="7"/>
  <c r="R17" i="7" s="1"/>
  <c r="O16" i="7"/>
  <c r="R16" i="7" s="1"/>
  <c r="T16" i="7" s="1"/>
  <c r="O15" i="7"/>
  <c r="R15" i="7" s="1"/>
  <c r="O14" i="7"/>
  <c r="R14" i="7" s="1"/>
  <c r="O12" i="7"/>
  <c r="R12" i="7" s="1"/>
  <c r="O27" i="6"/>
  <c r="P27" i="6" s="1"/>
  <c r="O26" i="6"/>
  <c r="R26" i="6" s="1"/>
  <c r="T26" i="6" s="1"/>
  <c r="O25" i="6"/>
  <c r="P25" i="6" s="1"/>
  <c r="O24" i="6"/>
  <c r="R24" i="6" s="1"/>
  <c r="O23" i="6"/>
  <c r="R23" i="6" s="1"/>
  <c r="O22" i="6"/>
  <c r="R22" i="6" s="1"/>
  <c r="S22" i="6" s="1"/>
  <c r="O21" i="6"/>
  <c r="P21" i="6" s="1"/>
  <c r="O20" i="6"/>
  <c r="R20" i="6" s="1"/>
  <c r="O19" i="6"/>
  <c r="R19" i="6" s="1"/>
  <c r="O18" i="6"/>
  <c r="R18" i="6" s="1"/>
  <c r="O17" i="6"/>
  <c r="R17" i="6" s="1"/>
  <c r="R16" i="6"/>
  <c r="T16" i="6" s="1"/>
  <c r="O15" i="6"/>
  <c r="R15" i="6" s="1"/>
  <c r="O13" i="6"/>
  <c r="R13" i="6" s="1"/>
  <c r="O12" i="6"/>
  <c r="R12" i="6" s="1"/>
  <c r="O24" i="5"/>
  <c r="R24" i="5" s="1"/>
  <c r="O23" i="5"/>
  <c r="R23" i="5" s="1"/>
  <c r="T23" i="5" s="1"/>
  <c r="O21" i="5"/>
  <c r="R21" i="5" s="1"/>
  <c r="O20" i="5"/>
  <c r="R20" i="5" s="1"/>
  <c r="O19" i="5"/>
  <c r="R19" i="5" s="1"/>
  <c r="O18" i="5"/>
  <c r="R18" i="5" s="1"/>
  <c r="T18" i="5" s="1"/>
  <c r="O17" i="5"/>
  <c r="R17" i="5" s="1"/>
  <c r="O16" i="5"/>
  <c r="R16" i="5" s="1"/>
  <c r="T16" i="5" s="1"/>
  <c r="O13" i="5"/>
  <c r="R13" i="5" s="1"/>
  <c r="O12" i="5"/>
  <c r="R12" i="5" s="1"/>
  <c r="S12" i="5" s="1"/>
  <c r="O22" i="4"/>
  <c r="P22" i="4" s="1"/>
  <c r="O21" i="4"/>
  <c r="R21" i="4" s="1"/>
  <c r="T21" i="4" s="1"/>
  <c r="O20" i="4"/>
  <c r="R20" i="4" s="1"/>
  <c r="T20" i="4" s="1"/>
  <c r="O19" i="4"/>
  <c r="R19" i="4" s="1"/>
  <c r="O18" i="4"/>
  <c r="P18" i="4" s="1"/>
  <c r="O17" i="4"/>
  <c r="R17" i="4" s="1"/>
  <c r="O15" i="4"/>
  <c r="R15" i="4" s="1"/>
  <c r="O14" i="4"/>
  <c r="R14" i="4" s="1"/>
  <c r="O12" i="4"/>
  <c r="R12" i="4" s="1"/>
  <c r="S16" i="6" l="1"/>
  <c r="R27" i="6"/>
  <c r="T27" i="6" s="1"/>
  <c r="T24" i="6"/>
  <c r="S24" i="6"/>
  <c r="R18" i="4"/>
  <c r="T18" i="4" s="1"/>
  <c r="T22" i="6"/>
  <c r="R22" i="4"/>
  <c r="T22" i="4" s="1"/>
  <c r="S27" i="6"/>
  <c r="T13" i="6"/>
  <c r="S13" i="6"/>
  <c r="T15" i="7"/>
  <c r="S15" i="7"/>
  <c r="T17" i="7"/>
  <c r="S17" i="7"/>
  <c r="T23" i="7"/>
  <c r="S23" i="7"/>
  <c r="S12" i="7"/>
  <c r="T12" i="7"/>
  <c r="T19" i="7"/>
  <c r="S19" i="7"/>
  <c r="S14" i="7"/>
  <c r="T14" i="7"/>
  <c r="T26" i="7"/>
  <c r="S26" i="7"/>
  <c r="S16" i="7"/>
  <c r="S18" i="7"/>
  <c r="S22" i="7"/>
  <c r="P15" i="7"/>
  <c r="P26" i="7"/>
  <c r="T12" i="6"/>
  <c r="S12" i="6"/>
  <c r="S17" i="6"/>
  <c r="T17" i="6"/>
  <c r="S20" i="6"/>
  <c r="T20" i="6"/>
  <c r="S15" i="6"/>
  <c r="T15" i="6"/>
  <c r="T18" i="6"/>
  <c r="S18" i="6"/>
  <c r="T23" i="6"/>
  <c r="S23" i="6"/>
  <c r="T19" i="6"/>
  <c r="S19" i="6"/>
  <c r="R21" i="6"/>
  <c r="T19" i="5"/>
  <c r="S19" i="5"/>
  <c r="S20" i="5"/>
  <c r="T20" i="5"/>
  <c r="T13" i="5"/>
  <c r="S13" i="5"/>
  <c r="T21" i="5"/>
  <c r="S21" i="5"/>
  <c r="T17" i="5"/>
  <c r="S17" i="5"/>
  <c r="S24" i="5"/>
  <c r="T24" i="5"/>
  <c r="S18" i="5"/>
  <c r="P17" i="5"/>
  <c r="S16" i="5"/>
  <c r="T12" i="5"/>
  <c r="P24" i="5"/>
  <c r="S12" i="4"/>
  <c r="T12" i="4"/>
  <c r="T19" i="4"/>
  <c r="S19" i="4"/>
  <c r="S14" i="4"/>
  <c r="T14" i="4"/>
  <c r="T15" i="4"/>
  <c r="S15" i="4"/>
  <c r="T17" i="4"/>
  <c r="S17" i="4"/>
  <c r="S18" i="4"/>
  <c r="S22" i="4"/>
  <c r="S20" i="4"/>
  <c r="T21" i="6" l="1"/>
  <c r="S21" i="6"/>
  <c r="O28" i="3" l="1"/>
  <c r="P28" i="3" s="1"/>
  <c r="O27" i="3"/>
  <c r="R27" i="3" s="1"/>
  <c r="T27" i="3" s="1"/>
  <c r="O26" i="3"/>
  <c r="R26" i="3" s="1"/>
  <c r="T26" i="3" s="1"/>
  <c r="O25" i="3"/>
  <c r="R25" i="3" s="1"/>
  <c r="O24" i="3"/>
  <c r="R24" i="3" s="1"/>
  <c r="O23" i="3"/>
  <c r="R23" i="3" s="1"/>
  <c r="O22" i="3"/>
  <c r="R22" i="3" s="1"/>
  <c r="O21" i="3"/>
  <c r="R21" i="3" s="1"/>
  <c r="O20" i="3"/>
  <c r="P20" i="3" s="1"/>
  <c r="O19" i="3"/>
  <c r="R19" i="3" s="1"/>
  <c r="R18" i="3"/>
  <c r="O17" i="3"/>
  <c r="R16" i="3"/>
  <c r="T16" i="3" s="1"/>
  <c r="O14" i="3"/>
  <c r="R14" i="3" s="1"/>
  <c r="T14" i="3" s="1"/>
  <c r="O13" i="3"/>
  <c r="R13" i="3" s="1"/>
  <c r="T13" i="3" s="1"/>
  <c r="O12" i="3"/>
  <c r="R12" i="3" s="1"/>
  <c r="P25" i="1"/>
  <c r="S25" i="1" s="1"/>
  <c r="P24" i="1"/>
  <c r="S24" i="1" s="1"/>
  <c r="U24" i="1" s="1"/>
  <c r="P23" i="1"/>
  <c r="S23" i="1" s="1"/>
  <c r="U23" i="1" s="1"/>
  <c r="P22" i="1"/>
  <c r="S22" i="1" s="1"/>
  <c r="P21" i="1"/>
  <c r="S21" i="1" s="1"/>
  <c r="S20" i="1"/>
  <c r="U20" i="1" s="1"/>
  <c r="P19" i="1"/>
  <c r="S19" i="1" s="1"/>
  <c r="P18" i="1"/>
  <c r="S18" i="1" s="1"/>
  <c r="T18" i="1" s="1"/>
  <c r="P17" i="1"/>
  <c r="S17" i="1" s="1"/>
  <c r="P16" i="1"/>
  <c r="S16" i="1" s="1"/>
  <c r="T16" i="1" s="1"/>
  <c r="P15" i="1"/>
  <c r="S15" i="1" s="1"/>
  <c r="P14" i="1"/>
  <c r="S14" i="1" s="1"/>
  <c r="P13" i="1"/>
  <c r="S13" i="1" s="1"/>
  <c r="P12" i="1"/>
  <c r="S12" i="1" s="1"/>
  <c r="O24" i="2"/>
  <c r="R24" i="2" s="1"/>
  <c r="T24" i="2" s="1"/>
  <c r="O23" i="2"/>
  <c r="R23" i="2" s="1"/>
  <c r="T23" i="2" s="1"/>
  <c r="O21" i="2"/>
  <c r="R21" i="2" s="1"/>
  <c r="O20" i="2"/>
  <c r="P20" i="2" s="1"/>
  <c r="O19" i="2"/>
  <c r="R19" i="2" s="1"/>
  <c r="O18" i="2"/>
  <c r="R18" i="2" s="1"/>
  <c r="T18" i="2" s="1"/>
  <c r="O17" i="2"/>
  <c r="R17" i="2" s="1"/>
  <c r="O16" i="2"/>
  <c r="R16" i="2" s="1"/>
  <c r="T16" i="2" s="1"/>
  <c r="O15" i="2"/>
  <c r="R15" i="2" s="1"/>
  <c r="O13" i="2"/>
  <c r="R13" i="2" s="1"/>
  <c r="O12" i="2"/>
  <c r="R12" i="2" s="1"/>
  <c r="Q25" i="1" l="1"/>
  <c r="T12" i="2"/>
  <c r="S12" i="2"/>
  <c r="T21" i="1"/>
  <c r="U21" i="1"/>
  <c r="P24" i="2"/>
  <c r="R20" i="2"/>
  <c r="T20" i="2" s="1"/>
  <c r="T20" i="1"/>
  <c r="R20" i="3"/>
  <c r="R28" i="3"/>
  <c r="T28" i="3" s="1"/>
  <c r="S18" i="3"/>
  <c r="T18" i="3"/>
  <c r="T21" i="3"/>
  <c r="S21" i="3"/>
  <c r="S12" i="3"/>
  <c r="T12" i="3"/>
  <c r="T23" i="3"/>
  <c r="S23" i="3"/>
  <c r="T25" i="3"/>
  <c r="S25" i="3"/>
  <c r="T19" i="3"/>
  <c r="S19" i="3"/>
  <c r="S24" i="3"/>
  <c r="T24" i="3"/>
  <c r="S16" i="3"/>
  <c r="P19" i="3"/>
  <c r="S28" i="3"/>
  <c r="T17" i="1"/>
  <c r="U17" i="1"/>
  <c r="U12" i="1"/>
  <c r="T12" i="1"/>
  <c r="T22" i="1"/>
  <c r="U22" i="1"/>
  <c r="U13" i="1"/>
  <c r="T13" i="1"/>
  <c r="T19" i="1"/>
  <c r="U19" i="1"/>
  <c r="U14" i="1"/>
  <c r="T14" i="1"/>
  <c r="U25" i="1"/>
  <c r="T25" i="1"/>
  <c r="T15" i="1"/>
  <c r="U15" i="1"/>
  <c r="U16" i="1"/>
  <c r="U18" i="1"/>
  <c r="Q15" i="1"/>
  <c r="T13" i="2"/>
  <c r="S13" i="2"/>
  <c r="T15" i="2"/>
  <c r="S15" i="2"/>
  <c r="T21" i="2"/>
  <c r="S21" i="2"/>
  <c r="T19" i="2"/>
  <c r="S19" i="2"/>
  <c r="T17" i="2"/>
  <c r="S17" i="2"/>
  <c r="S16" i="2"/>
  <c r="S18" i="2"/>
  <c r="S20" i="2"/>
  <c r="S24" i="2"/>
  <c r="T20" i="3" l="1"/>
  <c r="S20" i="3"/>
</calcChain>
</file>

<file path=xl/sharedStrings.xml><?xml version="1.0" encoding="utf-8"?>
<sst xmlns="http://schemas.openxmlformats.org/spreadsheetml/2006/main" count="4174" uniqueCount="852">
  <si>
    <t>DATOS DE LA EMPRESA</t>
  </si>
  <si>
    <t xml:space="preserve">DATOS DE LA EVALUACION </t>
  </si>
  <si>
    <t xml:space="preserve">ACTIVIDAD ECONOMICA:  EMPRESA PRESTADORA DE SERVICIOS DE SALUD DE PRIMER NIVEL </t>
  </si>
  <si>
    <t>Proceso</t>
  </si>
  <si>
    <t>Área</t>
  </si>
  <si>
    <t>Actividades</t>
  </si>
  <si>
    <t>Tareas</t>
  </si>
  <si>
    <t>Rutinario (si/no)</t>
  </si>
  <si>
    <t>Peligro</t>
  </si>
  <si>
    <t>Efectos posibles</t>
  </si>
  <si>
    <t>Controles existentes</t>
  </si>
  <si>
    <t>Evaluación del riesgo</t>
  </si>
  <si>
    <t>Valoración del riesgo</t>
  </si>
  <si>
    <t>Criterios Para Establecer Controles</t>
  </si>
  <si>
    <t>CONTROLES PROPUESTOS PARA DISMINUIR EL RIESGO</t>
  </si>
  <si>
    <t>peligros</t>
  </si>
  <si>
    <t>Descripción</t>
  </si>
  <si>
    <t>Clasificación</t>
  </si>
  <si>
    <t>Fuente</t>
  </si>
  <si>
    <t>Medio</t>
  </si>
  <si>
    <t>Individuo</t>
  </si>
  <si>
    <t>Nivel de deficiencia (ND)</t>
  </si>
  <si>
    <t>Nivel de exposición (NE)</t>
  </si>
  <si>
    <t>Nivel de probabilidad (NDxNE)</t>
  </si>
  <si>
    <t>Interpretación del nivel de probabilidad</t>
  </si>
  <si>
    <t>Nivel de Consecuencia (NC)</t>
  </si>
  <si>
    <t>Nivel de riesgo (NR) e intervención</t>
  </si>
  <si>
    <t>Interpretación del NR</t>
  </si>
  <si>
    <t>Aceptación del riesgo</t>
  </si>
  <si>
    <t>Nro. de expuestos</t>
  </si>
  <si>
    <t>Peor Consecuencia</t>
  </si>
  <si>
    <t>Existencia requisito legal
específico asociado (Si o No)</t>
  </si>
  <si>
    <t>ELIMINACION</t>
  </si>
  <si>
    <t>SUSTITUCION</t>
  </si>
  <si>
    <t>CONTROLES DE INGENIERIA</t>
  </si>
  <si>
    <t>CONTROLES ADMINISTRATIVOS</t>
  </si>
  <si>
    <t>EPP</t>
  </si>
  <si>
    <t>ATENCION DE PACIENTES POR CONSULTA EXTERNA</t>
  </si>
  <si>
    <t xml:space="preserve">Ejecuta acciones de promoción, prevención, tratamiento, rehabilitación y manejo de los programas especiales </t>
  </si>
  <si>
    <t>SI</t>
  </si>
  <si>
    <t>Bacterias</t>
  </si>
  <si>
    <t>Atencion y contacto con pacientes</t>
  </si>
  <si>
    <t>Biológico</t>
  </si>
  <si>
    <t>Cefalea, diarrea, fiebre, escalofrios, tos, dificultad para respirar</t>
  </si>
  <si>
    <t>NINGUNO</t>
  </si>
  <si>
    <t>Aseo permanente en el área evitando acumulación de polvo, etc.</t>
  </si>
  <si>
    <t>uso de tapabocas,  guantes</t>
  </si>
  <si>
    <t>ALTO</t>
  </si>
  <si>
    <t>Tenano: hinchazon sub-cutaneo, la amputacion del tejido infectado.</t>
  </si>
  <si>
    <t>NA</t>
  </si>
  <si>
    <t>Uso de Tapabocas, guantes y gel antibacterial</t>
  </si>
  <si>
    <t xml:space="preserve">Virus </t>
  </si>
  <si>
    <t>Gripe, influenza, poliovirus, fiebre, disenteria amebiana, hantavirus.</t>
  </si>
  <si>
    <t>EPP(guantes, tapabocas)</t>
  </si>
  <si>
    <t>Físico</t>
  </si>
  <si>
    <t>Hipertermia</t>
  </si>
  <si>
    <t>NO</t>
  </si>
  <si>
    <t xml:space="preserve">alternar la temperatura </t>
  </si>
  <si>
    <t xml:space="preserve">Uso de bata </t>
  </si>
  <si>
    <t>Solicita y ordena los exámenes clínicos pertinentes, según complejidad del paciente</t>
  </si>
  <si>
    <t xml:space="preserve">Gestion Organización </t>
  </si>
  <si>
    <t xml:space="preserve">Pago - contratación </t>
  </si>
  <si>
    <t>Psicosocial</t>
  </si>
  <si>
    <t>Desconcentracion, Somnolencia, dolor muscular, agotamiento fisico, falta de compromiso y pertenecia, desmotivacion, cansancio, dificultad para trabajar en equipo, monotonia.</t>
  </si>
  <si>
    <t>Estrés, Sindrome del Quemado Burnout, Acoso Laboral, Agresividad y violencia, Disminucion del desempeño laboral.</t>
  </si>
  <si>
    <t>*asegurar la realizaciion de pausa activas                                                      *fomentar el autocuidado</t>
  </si>
  <si>
    <t>Características de la Organización del Trabajo</t>
  </si>
  <si>
    <t>demandas cuantitativas de la labor</t>
  </si>
  <si>
    <t>Características del Grupo Social de Trabajo</t>
  </si>
  <si>
    <t>trabajo en equipo</t>
  </si>
  <si>
    <t xml:space="preserve">Manejo de estilos de vida saludable </t>
  </si>
  <si>
    <t xml:space="preserve">Actividades grupales </t>
  </si>
  <si>
    <t>MEDIO</t>
  </si>
  <si>
    <t xml:space="preserve">Condiciones de la Tarea </t>
  </si>
  <si>
    <t>monotonia</t>
  </si>
  <si>
    <t>Jornada de Trabajo</t>
  </si>
  <si>
    <t xml:space="preserve">horario de trabajo sin posibilidad de descanso </t>
  </si>
  <si>
    <t>Diagnóstica sobre el estado de los pacientes y determina la correspondiente terapia</t>
  </si>
  <si>
    <t xml:space="preserve">Postura </t>
  </si>
  <si>
    <t xml:space="preserve">posturas inadecuadas para realizar la digitacion manual o en computador de la consulta al pacientes.                                              </t>
  </si>
  <si>
    <t>Biomecánicos</t>
  </si>
  <si>
    <t>Fatiga, calambres, dolor muscular,espasmos, falta de energia y voluntad para trabajar</t>
  </si>
  <si>
    <t>Lesiones osteomusculares, hernias (discal, lumbar, sacra).</t>
  </si>
  <si>
    <t>se recomienda la implementacion de  silla ergonomica.</t>
  </si>
  <si>
    <t xml:space="preserve">se esta inplementando el programa de  desordenes musculoesqueleticos, como tambien capacitación a los funcionanrios en Peligro Biomecánico (Higiene postural), en metodos para el trasporte manual de cargas y esfuerzos; igualmente se esta realizando inspeccion en puestos de trabajo con enfasis biomecánico. se realizan los exámenes médicos ocupacionales periodicos con enfasis osteomuscular. </t>
  </si>
  <si>
    <t>Electricos</t>
  </si>
  <si>
    <t>Condiciones de seguridad</t>
  </si>
  <si>
    <t>lesiones, quemaduras, shocks, conato de incendio.</t>
  </si>
  <si>
    <t>Canalizacion o aislamiento de redes electricas.</t>
  </si>
  <si>
    <t>Conato de incendio, electrocucion, quemaduras.</t>
  </si>
  <si>
    <t>Aislamiento de la red electrica expuesta mediante canalizacion por pvc o en su defecto uso de cinta aislante para prevenir accidente, o su reubicacion.</t>
  </si>
  <si>
    <t>Diseñar e implementar programa de mantenimiento preventivo y correctivo de instalaciones locativas. Adecuar zonas de almacenamiento para ubicar lo que no se encuentra en funcionamiento en las areas de trabajo. Diseñar e implementar programa de Orden y Aseo basado en las 9 "S". Colocar pasamanos y cintas antideslizantes en las escaleras. Capacitación en prevencion de caidas a un mismo nivel, autocuidado, actos y condicions inseguras.   Realizacion e  implementacion de un programa de mantenimiento correctivo y preventivo de las instalaciones electricas. Señalizacion y organización del cableado suelto.</t>
  </si>
  <si>
    <t>Locativos</t>
  </si>
  <si>
    <t>Golpes, contusiones, caidas, multiples fracturas, trauma craneoencefalico.</t>
  </si>
  <si>
    <t>Aislamiento del conducto de agua que hace parte del sistema de aire acondicionado a fin de evitar humedad asi como mantenimiento de las instalaciones de la IPS</t>
  </si>
  <si>
    <t>Sismo, terremoto, vendaval, inundación, lluvias o derrumbes</t>
  </si>
  <si>
    <t>cambio que se produce en la naturaleza.  procesos permanentes de movimientos y de transformaciones que sufre la naturaleza. Estos pueden influir en la vida humana (epidemias, condiciones climáticas, desastres naturales, etc).</t>
  </si>
  <si>
    <t>Fenomenos naturales</t>
  </si>
  <si>
    <t>Caidas, heridas, contusiones, luxaciones,  esguinces, lesiones en partes superiores o inferiores del cuerpo.</t>
  </si>
  <si>
    <t>Capacitacion en plan de emergencia</t>
  </si>
  <si>
    <t>Nivel 1</t>
  </si>
  <si>
    <t>Mantenimiento de infraestructura</t>
  </si>
  <si>
    <t xml:space="preserve"> se cuenta con un plan de emergencia institucional,  y la IPS cuenta con un instructivo de manejo de emergencia,  en el cual todo el personal esta capacitado y entrenado en el manejo de una emergencia, de igual forma se cuenta con un lider que hace parte de la brigada de emegencia; se cuanta con la señalización adecuanda en manejo de emergencia, la cual orienta a nuestros usuarios a seguir la ruta de evacuacion en el momento en que suceda una emergencia.</t>
  </si>
  <si>
    <t>Publicos</t>
  </si>
  <si>
    <t>Situaciones inesperadas</t>
  </si>
  <si>
    <t>Golpes, fracturas, contusiones, lesiones multiples, impactos, heridas, luxaciones, esguinces,</t>
  </si>
  <si>
    <t>Heridas, contusiones, muerte</t>
  </si>
  <si>
    <t xml:space="preserve">FECHA: </t>
  </si>
  <si>
    <t xml:space="preserve">TRABAJADORES: </t>
  </si>
  <si>
    <t>Gripe, influenza</t>
  </si>
  <si>
    <t xml:space="preserve">• Realiza las remisiones, dentro de su competencia, a niveles superiores de atención o centros de mayor complejidad, según los protocolos de referencia y contra referencia de la E.S.E. </t>
  </si>
  <si>
    <t>redes de distribucion electrica en malas condiciones sin material aislante mal ubicadas..</t>
  </si>
  <si>
    <t xml:space="preserve">AREA DE TRABAJO: ENFERMERIA </t>
  </si>
  <si>
    <t>Pág. 2 de 6</t>
  </si>
  <si>
    <t>ADMISIÓN AL PACIENTE</t>
  </si>
  <si>
    <t>Cefalea, diarrea, fiebre, escalofrios, tos, dificultad para respirar.</t>
  </si>
  <si>
    <t>uso de tapabocas,  guantes.</t>
  </si>
  <si>
    <t xml:space="preserve">En la actualidad se esta poniendo en marcha el programa de estilos de vida saludable en la IPS, asi mismo se  recomienda mejorar el proceso de seleccion y contratacion del personal;  hacer enfasis en la realizacion de las pausas activas durante la jornada laboral, realizar charlas  en cuanto a manejo del Estrés, motivación y trabajo en equipo, fortalecimiento de relaciones interpersonales, manejo y resolución de conlictos, atencion al cliente, comunicación efectiva.psicologicas para el cargo e Implementar un programa de recreacion y deporte. </t>
  </si>
  <si>
    <t>Demandas cuantitativas de la labor</t>
  </si>
  <si>
    <t>Monotonia</t>
  </si>
  <si>
    <t xml:space="preserve">Adopcion de posturas inadecuadas para realizar la digitacion manual o en computador de la consulta al pacientes.                                              </t>
  </si>
  <si>
    <t xml:space="preserve">se recomienda realizar cambio de la silla por una ergonomica </t>
  </si>
  <si>
    <t xml:space="preserve">se esta inplementando el programa de  desordenes musculoesqueleticos, se recomienda  capacitación a los funcionanrios en Peligro Biomecánico (Higiene postural), en metodos para el trasporte manual de cargas y esfuerzos; igualmente se esta realizando inspeccion en puestos de trabajo con enfasis biomecánico. se realizan los exámenes médicos ocupacionales periodicos con enfasis osteomuscular. </t>
  </si>
  <si>
    <t xml:space="preserve">Carga dinámica </t>
  </si>
  <si>
    <t>Contratacion de personal de archivo</t>
  </si>
  <si>
    <t>redes de distribucion electrica en malas condicones sin material aislante.</t>
  </si>
  <si>
    <t>Aislamiento de la red electrica expuesta mediante canalizacion por pvc o en su defecto uso de cinta aislante para prevenir accidente.</t>
  </si>
  <si>
    <t>area de trabajo mal distribuida (condiciones de orden y aseo caidas de objetos).</t>
  </si>
  <si>
    <t>Caidas, heridas, contusiones, luxaciones,  esguinces, lesiones</t>
  </si>
  <si>
    <t>Aseo y organización al interior de la oficina.</t>
  </si>
  <si>
    <t>Accidente de transito</t>
  </si>
  <si>
    <t>Pedido de materiales e insumos</t>
  </si>
  <si>
    <t>Nivel 2</t>
  </si>
  <si>
    <t>Se recomienda la modificacion del contrato para cada uno de los trabajadores especificando las actividades a desarrollar o funciones. Se  recomienda mejorar el proceso de seleccion y contratacion del personal.</t>
  </si>
  <si>
    <t>Cargo</t>
  </si>
  <si>
    <t>FECHA</t>
  </si>
  <si>
    <t>AREA DE TRABAJO: ODONTOLOGIA</t>
  </si>
  <si>
    <t>Nro. de Expuestos</t>
  </si>
  <si>
    <t>ODONTOLOGIA</t>
  </si>
  <si>
    <t xml:space="preserve">PRESTAR SEVICIOS DE ODONTOLOGIA DE PRIMER NIVEL </t>
  </si>
  <si>
    <t>Aseo permanente en el área evitando acumulación de bactarias, etc.</t>
  </si>
  <si>
    <t xml:space="preserve">fluidos </t>
  </si>
  <si>
    <t>se esta realizando concientización colectiva del peligro al que se encuentran expuestos a diarios los trabajadores, como tambien la divulgacion de los procedimiento sobre normas de bioseguridad.</t>
  </si>
  <si>
    <t>Uso de guantes, batas impermeable, protectores oculares, mascarillas.</t>
  </si>
  <si>
    <t xml:space="preserve">Sustancias quimica </t>
  </si>
  <si>
    <t>Tratamiento odontologico (uso de anestecicos)</t>
  </si>
  <si>
    <t>Quimico</t>
  </si>
  <si>
    <t>Irritacion en piel expuesta, problemas respiratorios.</t>
  </si>
  <si>
    <t>Nivel 3</t>
  </si>
  <si>
    <t>Aceptable</t>
  </si>
  <si>
    <t xml:space="preserve">Adecuar los lugares de  almacenamiento de las sustancias quimicas de acuerdo a su compatibilidad, señalalizar y/o demarcar, dicha area.  </t>
  </si>
  <si>
    <t xml:space="preserve">Capacitar al personal en los Peligros Quimicos. Realizar inspecciones de seguridad en las areas o procesos donde se manejan sustancias quimicas. Los recipientes que contengan sustancias peligrosasdeberan estar pintados, marcados o provistos de etiqueta de manera que sean facilmente identificables, y acompañados de sus MSDS donde se indica como han de manipularse, contenido y precauciones que se deben tomar, para evitar los peligros por inhalacion, contacto o ingestion. </t>
  </si>
  <si>
    <t xml:space="preserve">Uso de EPP </t>
  </si>
  <si>
    <t>Ruido(intermitente)</t>
  </si>
  <si>
    <t>Equipo para realizar limpieza dental - aire acondicionado.</t>
  </si>
  <si>
    <t>Dolor de Cabeza, Fatiga, irritabilidad, aumento del ritmo cardiaco y presion arterial, insatisfaccion, acufenos o zumbidos en los oidos.</t>
  </si>
  <si>
    <t>BAJO</t>
  </si>
  <si>
    <t>Estrés, con el tiempo de exposicion puede producir Hipoacusia o sordera profesional.</t>
  </si>
  <si>
    <t>Reubicacion de equipos según necesidad. Realizar mantenimiento preventivo y correctivo de equipos generadores de Ruido.</t>
  </si>
  <si>
    <t xml:space="preserve">Uso de protectores auditivos </t>
  </si>
  <si>
    <t xml:space="preserve">Vibración (cuerpo entero, segmentaria)  </t>
  </si>
  <si>
    <t>Aparatos de limpieza dental</t>
  </si>
  <si>
    <t>Mantenimiento adecuado de los equipos.</t>
  </si>
  <si>
    <t xml:space="preserve"> Hidratacion e ingerir bebidas calientes</t>
  </si>
  <si>
    <t xml:space="preserve">adopcion de posturas inadecuadas en posicion sedente                                          </t>
  </si>
  <si>
    <t>se recomienda realizar la adopcion de posturas adecuadas, asi como la implementacion de sillas ergonimicas.</t>
  </si>
  <si>
    <t xml:space="preserve">Movimientos repetitivos </t>
  </si>
  <si>
    <t xml:space="preserve">al realizar la manipulacion del matrial para la atencion del paciente </t>
  </si>
  <si>
    <t>hormigueo a nivel de miembro superiores, dolor a nivel de manos, codo y hombro</t>
  </si>
  <si>
    <t xml:space="preserve">Es importante asegurar la realizaciion de pausas activas, asi como fomentar el autocuidado por parte del personal. </t>
  </si>
  <si>
    <t xml:space="preserve"> Elaborar historia clínica odontológica de los pacientes, registrando todas las atenciones, procedimientos, diagnósticos y recomendaciones efectuadas, busqueda de historias clinicas, archivar historias clinicas en los estantes.</t>
  </si>
  <si>
    <t>Desconcentracion, Somnolencia, dolor muscular, agotamiento fisico, falta de compromiso y pertenecia, desmotivacion, cansancio, dificultad para trabajar en equipo, mnotonia.</t>
  </si>
  <si>
    <t>Se  recomienda mejorar el proceso de seleccion y contratacion del personal;  implementar el programa de estilos de vida saludable a la IPS; hacer enfasis en la realizacion de las pausas activas durante la jornada laboral. se han desarrollado capacitaciónes  en cuanto a manejo del Estrés, motivación y trabajo en equipo, fortalecimiento de relaciones interpersonales, manejo y resolución de conlictos, atencion al cliente, comunicación efectiva.psicologicas para el cargo. Capacitación en cuanto a manejo del Estrés. Implementar un programa de recreacion y deporte. Realizar talleres de: motivación y trabajo en equipo, fortalecimiento de relaciones interpersonales, manejo y resolución de conlictos, atencion al cliente, comunicación efectiva</t>
  </si>
  <si>
    <t>• Ordenar procedimientos o ayudas diagnósticas específicas por paciente</t>
  </si>
  <si>
    <t>• Desarrollar actividades de diagnóstico y pronóstico de la salud oral de Los pacientes</t>
  </si>
  <si>
    <t>mecanico</t>
  </si>
  <si>
    <t xml:space="preserve">al realizar la manipulacion del mateial para la atencion del paciente </t>
  </si>
  <si>
    <t xml:space="preserve">Realizar inspecciones de seguridad generales  y especificas a maquinas, equipos, herramientas utilizados en los diferentes procesos e implemntar programa  de mantenimiento preventivo y correctivo de los mismos. Capacitar a los trabajadores en Peligros Mecanicos y entrenamiento especifico de la tarea. </t>
  </si>
  <si>
    <t>uso de EPP</t>
  </si>
  <si>
    <t>Gripe, influenza.</t>
  </si>
  <si>
    <t>Hepatitis A, B,C, Herpes, VIH (SIDA), coronavirus</t>
  </si>
  <si>
    <t>Hepatitis A, B,C, Herpes, VIH (SIDA), Tuberculosis, Gonorrea, Sifilis, coronavirus</t>
  </si>
  <si>
    <t>Daño temporal o permanente al organismo expuesto</t>
  </si>
  <si>
    <t>Traumatismo en la columna vertebral, dolores abdominales y digestivos, problemas de equilibrio, dolores de cabeza</t>
  </si>
  <si>
    <t>Degeneracion de las articulaciones, enfermedad de Raynaud o vibracion de dedo blanco (insuficiencia vascular de la mano, dedos), tenosinovitis de quervain . Sindorme del tunel,carpiano perdida de de fuerza para el agarre de las herramientas con los dedos y la mano.</t>
  </si>
  <si>
    <t>Capacitación a los trabajadores acerca de la exposicion al peligro. Adoptar posturas idóneas durante el trabajo. Reducir el tiempo de exposicion., pausas activas antes , durante y despues de la tarea</t>
  </si>
  <si>
    <t>Asegurar la realizaciion de pausa activas                                                      Fomentar el autocuidado</t>
  </si>
  <si>
    <t>Malas condiciones de las instalaciones (condiciones de orden y aseo caidas de objetos)</t>
  </si>
  <si>
    <t>Caidas, cortes, heridas, contusiones, luxaciones,  esguinces, lesiones</t>
  </si>
  <si>
    <t>Golpes, cortes, contusiones, caidas, multiples fracturas, trauma craneoencefalico.</t>
  </si>
  <si>
    <t xml:space="preserve">se esta implementando el programa de  desordenes musculoesqueleticos, como tambien capacitación a los funcionarios en Peligro Biomecánico (Higiene postural), en metodos para el trasporte manual de cargas y esfuerzos; igualmente se esta realizando inspeccion en puestos de trabajo con enfasis biomecánico. se realizan los exámenes médicos ocupacionales periodicos con enfasis osteomuscular. </t>
  </si>
  <si>
    <t>redes de distribucion electrica en malas condiciones sin material aislante.</t>
  </si>
  <si>
    <t>AREA DE CITOLOGIA</t>
  </si>
  <si>
    <t>Atencion y contacto con Usuarios. Medio de trabajo</t>
  </si>
  <si>
    <t>Atencion y contacto con Usuarios</t>
  </si>
  <si>
    <t>Fluidos corporales</t>
  </si>
  <si>
    <t>No Aceptable o Aceptable con control específico</t>
  </si>
  <si>
    <t>Realizar concientización colectiva del peligro al que se encuentran expuestos a diarios los trabajadores, como tambien la divulgacion de los procedimiento sobre normas de bioseguridad.</t>
  </si>
  <si>
    <t>Uso de EPP</t>
  </si>
  <si>
    <t>Polvos inorganicos</t>
  </si>
  <si>
    <t>Baja concentracion de material particulado (polvo)</t>
  </si>
  <si>
    <t>Tos, dificultad para respirar, irritabilidad en fosas nasales.</t>
  </si>
  <si>
    <t>Enfermedades pulmonares obstructivas cronicas, bronquitis cronica, asma, bisinosis.</t>
  </si>
  <si>
    <t xml:space="preserve">Se esta empezando la implementacion del programa de orden y aseo dispuesto por el area de SG-SST. </t>
  </si>
  <si>
    <t xml:space="preserve">horario de trabajo con poca flexibilidad de tiempo de descanso </t>
  </si>
  <si>
    <t xml:space="preserve">Adopcion de posturas inadecuadas para realizar la digitacion manual de la consulta al pacientes.                                              </t>
  </si>
  <si>
    <t xml:space="preserve">Se recomienda realizar el mantenimiento preventivo de la silla ergonomica. </t>
  </si>
  <si>
    <t>Se recomienda  la implementaion de vigilancia privada con el fin de que se brinde seguridad en el interior de la IPSdurante la jornada de trabajo, adicionalmente como control admimistrativo la adquisicion en cada uno de los puestos de trabajo el numero del cuadrante de la policia mas cercana.</t>
  </si>
  <si>
    <t>Tenano: hinchazon sub-cutaneo, la amputacion del tejido infecta, coronavirus.</t>
  </si>
  <si>
    <t>Hepatitis A, B,C, Herpes, VIH (SIDA)  coronavirus</t>
  </si>
  <si>
    <t>ninguno</t>
  </si>
  <si>
    <t>N/A</t>
  </si>
  <si>
    <t xml:space="preserve"> se cuenta con un plan de emergencia institucional,  y el hospital  cuenta con un instructivo de manejo de emergencia,  en el cual todo epersonal esta capacitado y entrenado en el manejo de una emergencia, de igual forma se cuenta con un lider que hace parte de la brigada de emegencia; se cuanta con la señalización adecuanda en manejo de emergencia, la cual orienta a nuestros usuarios a seguir la ruta de evacuacion en el momento en que suceda una emergencia.</t>
  </si>
  <si>
    <t>Residuos solidos (material corto punzante y/o biologico)</t>
  </si>
  <si>
    <t>Cortes, laceraciones, Gripe, influenza, poliovirus, fiebre, disenteria amebiana, hantavirus, Cefalea, diarrea, fiebre, escalofrios, tos, dificultad para respirar</t>
  </si>
  <si>
    <r>
      <t>·</t>
    </r>
    <r>
      <rPr>
        <sz val="7"/>
        <rFont val="Calibri"/>
        <family val="2"/>
        <scheme val="minor"/>
      </rPr>
      <t xml:space="preserve">         </t>
    </r>
    <r>
      <rPr>
        <sz val="10"/>
        <rFont val="Calibri"/>
        <family val="2"/>
        <scheme val="minor"/>
      </rPr>
      <t>Utilizar adecuadamente y mantener en buen estado los equipos y utensilios que le suministre la administración para el desarrollo de sus labores.</t>
    </r>
  </si>
  <si>
    <t>capacitacion en la organización de tareas por parte del psicologo</t>
  </si>
  <si>
    <t xml:space="preserve">horario de trabajo con poco tiempo de descanso </t>
  </si>
  <si>
    <t>Movimiento y carga  de implementos de trabajo  de forma repetitiva con leve desplazamiento.</t>
  </si>
  <si>
    <t xml:space="preserve">se recomienda pausas activas </t>
  </si>
  <si>
    <t>• Utilizar adecuadamente y mantener en buen estado los equipos y utensilios que le suministre la administración para el desarrollo de sus labores.</t>
  </si>
  <si>
    <t xml:space="preserve">Redes electricas sin aislamiento </t>
  </si>
  <si>
    <t>Quemaduras, shock, descargas electricas.</t>
  </si>
  <si>
    <t>Aislamiento de isntalaciones electricas.</t>
  </si>
  <si>
    <t xml:space="preserve">Iluminación </t>
  </si>
  <si>
    <t>Iluminacion deficiente en el sitio de trabajo.</t>
  </si>
  <si>
    <t>Instalacion de luminaria en la zona de almacenaje y disposicion de residuos e implementos.</t>
  </si>
  <si>
    <t>Se recomienda la instalacion de luminaria en el sector de servicios generales.</t>
  </si>
  <si>
    <t>Se recomienda el inicio del programa de inspecciones planeadas, asi como el de uso de EPP.</t>
  </si>
  <si>
    <t>REALIZAR ACTIVIDADES DE LIMPIEZA EN EL HOSPITAL SAN VICENTE DE RAMIRIQUI</t>
  </si>
  <si>
    <t>al manejar los residuos peligrosos que salen en el hospital</t>
  </si>
  <si>
    <t>Hepatitis A, B,C, Herpes, VIH (SIDA) , coronavirus</t>
  </si>
  <si>
    <t xml:space="preserve">Aseo permanente en el área </t>
  </si>
  <si>
    <t>EPP(guantes, tapabocas), delantal</t>
  </si>
  <si>
    <t>Hepatitis A, B,C, Herpes, VIH (SIDA). Tenano: hinchazon sub-cutaneo, la amputacion del tejido infectado.coronavirus</t>
  </si>
  <si>
    <t>Se  recomienda mejorar el proceso de seleccion y contratacion del personal;  implementar el programa de estilos de vida saludable al hospital; hacer enfasis en la realizacion de las pausas activas durante la jornada laboral. se han desarrollado capacitaciónes  en cuanto a manejo del Estrés, motivación y trabajo en equipo, fortalecimiento de relaciones interpersonales, manejo y resolución de conlictos, atencion al cliente, comunicación efectiva.</t>
  </si>
  <si>
    <t xml:space="preserve">posturas inadecuadas para realizar  las tareas de barrer y trapear                                           </t>
  </si>
  <si>
    <t xml:space="preserve">capacitaciones en higiene postural , y manejo de cargas </t>
  </si>
  <si>
    <t xml:space="preserve">Instalacionescon algunos  desprendimiento de techos </t>
  </si>
  <si>
    <t>Se cuenta con un plan de emergencia institucional y instructivo en manejo de emergencia para lo cual recomienda su socializacion y/o capacitacion al personal del hospital y  el uso  señalización adecuada que orienta a nuestros usuarios y personal a seguir la ruta de evacuacion en el momento en que suceda una emergencia.</t>
  </si>
  <si>
    <t>guantes , tapabocas , delantal , botas antideslizantes</t>
  </si>
  <si>
    <t>guantes, tapabocas , delantal ,</t>
  </si>
  <si>
    <t>DIRECCIONAMIENTO ESTRATEGICO</t>
  </si>
  <si>
    <t>Establecimiento de politicas y estrategias</t>
  </si>
  <si>
    <t>estilo de mando</t>
  </si>
  <si>
    <t>psicosocial</t>
  </si>
  <si>
    <t xml:space="preserve">incumplimiento de politicas, no compromiso del personal </t>
  </si>
  <si>
    <t>comunicación acertiva, organización del trabajo</t>
  </si>
  <si>
    <t>bajo</t>
  </si>
  <si>
    <t>sanciones administrativas, desactualizacion de la  documentacion del sistema</t>
  </si>
  <si>
    <t>publicacion de politicas y estrategias,  instrucción en sanciones  por no cumplimiento</t>
  </si>
  <si>
    <t xml:space="preserve">REALIZADO POR: Fisioterapeuta Maria Catalina Florez Peña </t>
  </si>
  <si>
    <t>Movimiento y carga  de documentos de forma repetitiva con leve desplazamiento.</t>
  </si>
  <si>
    <t>admision del aciente</t>
  </si>
  <si>
    <t>N</t>
  </si>
  <si>
    <t>TenTano: hinchazon sub-cutaneo, la amputacion del tejido infectado.</t>
  </si>
  <si>
    <t xml:space="preserve">, como tambien capacitación a los funcionanrios en Peligro Biomecánico (Higiene postural), en metodos para el trasporte manual de cargas y esfuerzos; igualmente se esta realizando inspeccion en puestos de trabajo con enfasis biomecánico. se realizan los exámenes médicos ocupacionales periodicos con enfasis osteomuscular. </t>
  </si>
  <si>
    <t>• Capacitaciones en  salud oral en los pacientes, limpieza oral, atencion a los pacientes, control de placa bacteriana, facturacion de consulta odontologica (Higienista oral)</t>
  </si>
  <si>
    <t xml:space="preserve">herida cortopunzante </t>
  </si>
  <si>
    <t>muy alto</t>
  </si>
  <si>
    <t>admision y atencion a pacientes</t>
  </si>
  <si>
    <t>en la actualidad se esta realizando Vigilancia Epidemiologica en Riesgo Psicosocial; se  recomienda mejorar el proceso de seleccion y contratacion del personal;  implementar el programa de estilos de vida saludable a las IPS; hacer enfasis en la realizacion de las pausas activas durante la jornada laboral. se han desarrollado capacitaciónes  en cuanto a manejo del Estrés, motivación y trabajo en equipo, fortalecimiento de relaciones interpersonales, manejo y resolución de conlictos, atencion al cliente, comunicación efectiva.psicologicas para el cargo. Prograna de Induccion y capacitacion en SST. Realizar pausas activas durante la jornada laboral y capacitar a los trabajadores en el beneficio de las mismas. Capacitación en cuanto a manejo del Estrés. Implementar un programa de recreacion y deporte. Realizar talleres de: motivación y trabajo en equipo, fortalecimiento de relaciones interpersonales, manejo y resolución de conlictos, atencion al cliente, comunicación efectiva</t>
  </si>
  <si>
    <t xml:space="preserve">  capacitación a los funcionanrios en Peligro Biomecánico (Higiene postural), en metodos para el trasporte manual de cargas y esfuerzos; igualmente se esta realizando inspeccion en puestos de trabajo con enfasis biomecánico. se realizan los exámenes médicos ocupacionales periodicos con enfasis osteomuscular. </t>
  </si>
  <si>
    <t>Se recomienda acompañamiento de la policia en caso de ser necesario</t>
  </si>
  <si>
    <t xml:space="preserve">Diseñar e implementar programa de mantenimiento preventivo y correctivo de instalaciones locativas. Adecuar zonas de almacenamiento para ubicar lo que no se encuentra en funcionamiento en las areas de trabajo. Diseñar e implementar programa de Orden y Aseo basado en las 9 "S".  Capacitación en prevencion de caidas a un mismo nivel, autocuidado, actos y condicions inseguras.  </t>
  </si>
  <si>
    <t>ADMISION Y ATENCION DEL  PACIENTE</t>
  </si>
  <si>
    <t>comunicación acertiva</t>
  </si>
  <si>
    <t>estrés, irritabilidad , error en la informacion</t>
  </si>
  <si>
    <t xml:space="preserve">dolor de cabeza , </t>
  </si>
  <si>
    <t>jornadas de capacitacon en manejo del estrés y comunicación acertiva</t>
  </si>
  <si>
    <t>caractertisticasde la organización del trabajo</t>
  </si>
  <si>
    <t>comunicación inadecuada</t>
  </si>
  <si>
    <t xml:space="preserve">digitalizacion de documentos </t>
  </si>
  <si>
    <t>Admision de  pacientes</t>
  </si>
  <si>
    <t>Hepatitis A, B,C, Herpes, VIH (SIDA), covid  19</t>
  </si>
  <si>
    <t>Hepatitis A, B,C, Herpes, coronavirus VIH , covid  19</t>
  </si>
  <si>
    <t xml:space="preserve">digitalizacion  de historias clinicas </t>
  </si>
  <si>
    <t>tratamientos terapeuticos</t>
  </si>
  <si>
    <t>movivmientos repetitivos</t>
  </si>
  <si>
    <t xml:space="preserve">anamnesisi apertura de historia clinica </t>
  </si>
  <si>
    <t>biomecanico</t>
  </si>
  <si>
    <t>elementos terapeuticos vibratorios</t>
  </si>
  <si>
    <t>pausas activas , manejo de higiene postural</t>
  </si>
  <si>
    <t xml:space="preserve">pausas activas </t>
  </si>
  <si>
    <t>evolucion terapéutica</t>
  </si>
  <si>
    <t xml:space="preserve">adopcion de posturas inadecuadas al digitar la historia y la evolucion terapeutica                                        </t>
  </si>
  <si>
    <t>virus</t>
  </si>
  <si>
    <t>atencion y contacto con el paciente</t>
  </si>
  <si>
    <t>biologico</t>
  </si>
  <si>
    <t>MUY ALTO</t>
  </si>
  <si>
    <t>NIVEL 1</t>
  </si>
  <si>
    <t>EPP(guantes, tapabocas)  careta , bata</t>
  </si>
  <si>
    <t xml:space="preserve">Uso de Tapabocas, guantes y gel antibacterial , careta , bata </t>
  </si>
  <si>
    <t>dolor a nivel lumbar , cervical , muñeca, cansancio ,  dolor de cabeza, gripe , influenza</t>
  </si>
  <si>
    <t>nivel 1</t>
  </si>
  <si>
    <t>noino aceptableno</t>
  </si>
  <si>
    <t>dolor de cabeza , cansancio , dolor a nivel cervical , y lumbar , coronavirus</t>
  </si>
  <si>
    <t>guantes , tapabocas , bata</t>
  </si>
  <si>
    <t>Admisión y manejo de pacientes.. Identificacion de los datos del paciente anterior a la prestacion de la toma de muestra para la citologia,  toma de ciotologia , curaciones, administracion de medicamentos, asistencia en procedimientos al medico</t>
  </si>
  <si>
    <t>EPP(guantes, tapabocas) bata</t>
  </si>
  <si>
    <t xml:space="preserve"> guantes , tapabocas ,  bata</t>
  </si>
  <si>
    <t>MUY  ALTO</t>
  </si>
  <si>
    <t>NIVEL  1</t>
  </si>
  <si>
    <t>VIH, la hepatitis B o la hepatitis C. coronavirus</t>
  </si>
  <si>
    <t>guantes , tapabocas bata</t>
  </si>
  <si>
    <t xml:space="preserve">uso de tapabocas,  guantes , delantal, botas , delantal </t>
  </si>
  <si>
    <t xml:space="preserve">EPP(guantes, tapabocas) delantal , botas , delantal </t>
  </si>
  <si>
    <t xml:space="preserve">Uso de EPP guantes , tapabocas, delantal , botas </t>
  </si>
  <si>
    <t>nivel  1</t>
  </si>
  <si>
    <t>• Diligenciar los formatos que corresponda en especial los relacionados con los residuos patógenos y el aseo</t>
  </si>
  <si>
    <t>• Mantener en perfecto estado de limpieza las paredes, muebles, puertas, sanitarios y areas comunes que le sean asignadas.</t>
  </si>
  <si>
    <t>ESTRATEGICO</t>
  </si>
  <si>
    <t>MISIONAL</t>
  </si>
  <si>
    <t>APOYO</t>
  </si>
  <si>
    <t>DIRECCION Y PROFESIONAL UNIVERSITARIO</t>
  </si>
  <si>
    <t>CONDUCTOR DE AMBULANCIA</t>
  </si>
  <si>
    <t>TRASLADO DE PACIENTES</t>
  </si>
  <si>
    <t>no</t>
  </si>
  <si>
    <t>accidente de transito</t>
  </si>
  <si>
    <t>condiciones de seguridad</t>
  </si>
  <si>
    <t>choque  del vehiculo</t>
  </si>
  <si>
    <t>revision tecnimcomecanica del vehiculo</t>
  </si>
  <si>
    <t xml:space="preserve">capacitacion  en manejo de fensivo, concoimientode normas de transito, </t>
  </si>
  <si>
    <t>muerte de los ocupantes del vehiculo</t>
  </si>
  <si>
    <t>mantenimiento y conduccion  del vehiculo</t>
  </si>
  <si>
    <t>No se realiza mantenimiento del vehiculo permanentemente</t>
  </si>
  <si>
    <t>manipulacion manual de cargas</t>
  </si>
  <si>
    <t>mantenimiento de las camillas</t>
  </si>
  <si>
    <t>capacitacion en manipulacion manual de cargas , y traslado de pacientes</t>
  </si>
  <si>
    <t xml:space="preserve">subir y bajar la camilla </t>
  </si>
  <si>
    <t>Esfuerzo</t>
  </si>
  <si>
    <t>manipulacion inadecuada de la camilla</t>
  </si>
  <si>
    <t>capacitacion  en manipulacion manual de cargas  y traslado de pacientes en camilla</t>
  </si>
  <si>
    <t>bajar y subir la camilla de la ambulancia</t>
  </si>
  <si>
    <t xml:space="preserve">cansancio , lesion en columna fatiga y lesion muscular ,   daño articular, y  oseo </t>
  </si>
  <si>
    <t xml:space="preserve">traslado </t>
  </si>
  <si>
    <t>CONDUCTOR DE LA AMBULANCIA</t>
  </si>
  <si>
    <t>PSICOLOGIA</t>
  </si>
  <si>
    <t>ATENCION DE PACIENTES</t>
  </si>
  <si>
    <t>ANAMNESIS</t>
  </si>
  <si>
    <t>Pisosocial</t>
  </si>
  <si>
    <t>caracteristicas de la organización del trabajo</t>
  </si>
  <si>
    <t>comunicación inadecuada con el  paciente</t>
  </si>
  <si>
    <t>capacitacion en comunicación aceriva</t>
  </si>
  <si>
    <t>altercado con el paciente , agresiones verbales y fisicas por parte del paciente</t>
  </si>
  <si>
    <t>no poder recibir bien la informacion del paciente</t>
  </si>
  <si>
    <t xml:space="preserve">postura prolongada en la silla mientras atiende el paciente </t>
  </si>
  <si>
    <t>silla  ergonomica</t>
  </si>
  <si>
    <t>nivel 3</t>
  </si>
  <si>
    <t>aceptable</t>
  </si>
  <si>
    <t>fatiga , cansancio</t>
  </si>
  <si>
    <t xml:space="preserve">molestia lumbar  , cervical , cefalea , estrés , tension </t>
  </si>
  <si>
    <t>comunicacion acertiva, manejo del estrés            PAUSAS ACTIVAS</t>
  </si>
  <si>
    <t xml:space="preserve">Interfase persona tarea </t>
  </si>
  <si>
    <t>falta de conocimientos para elaborar un diagnsotico</t>
  </si>
  <si>
    <t>actualizaciones a nivel profesional</t>
  </si>
  <si>
    <t>si</t>
  </si>
  <si>
    <t>revision de  diplomas , certificaciones ,  y demas documentos que acreditan la profesion del trabajador</t>
  </si>
  <si>
    <t xml:space="preserve">PAUSAS ACTIVAS  </t>
  </si>
  <si>
    <t>Movimiento y carga  de la camilla y /o paciente</t>
  </si>
  <si>
    <t>postura prolongada por recorridos largos conduciendo el vehiculo</t>
  </si>
  <si>
    <t>cojines ergonomicos</t>
  </si>
  <si>
    <t>alto</t>
  </si>
  <si>
    <t>nivel 2</t>
  </si>
  <si>
    <t>no aceptable o aceptable con control especifico</t>
  </si>
  <si>
    <t>dolor lumbar y cervical</t>
  </si>
  <si>
    <t>lesiojes musculares y articulares</t>
  </si>
  <si>
    <t>cojin ergonomico</t>
  </si>
  <si>
    <t xml:space="preserve">capacitacion en manejo defensivo , revision constantemente del vehiculo      pausas ctivas </t>
  </si>
  <si>
    <t xml:space="preserve">capacitacion en manipulacion manual de cargas , y traslado de pacientes  en camilla </t>
  </si>
  <si>
    <t>lesion grave del  conductor por mala manipulacion de la camilla</t>
  </si>
  <si>
    <t>ATENCION Y TRATAMIENTO</t>
  </si>
  <si>
    <t xml:space="preserve">DIAGNOSTICO Y TRATAMIENTO DEL  PACIENTE </t>
  </si>
  <si>
    <t>atencion y contacto con pacientes</t>
  </si>
  <si>
    <t xml:space="preserve"> influenza , gripe ,malestar general reclamo del paciente por diagnostico equivocado</t>
  </si>
  <si>
    <t>aseo consultorio</t>
  </si>
  <si>
    <t>NO ACEPTABLE</t>
  </si>
  <si>
    <t xml:space="preserve">reclamos y altercados con pacientes por diagnsotico equivocado ,  pqr , sanciones        COVID  -19       </t>
  </si>
  <si>
    <t>Uso de tapabocas , bata</t>
  </si>
  <si>
    <t>auxiliar de enfermeria</t>
  </si>
  <si>
    <t>curaciones</t>
  </si>
  <si>
    <t>Admisión al paciente manejo de pacientes, administracion de medicamentos, toma de signos vitales, curaciones</t>
  </si>
  <si>
    <t>bacterias</t>
  </si>
  <si>
    <t>epp guante s,tapabocas , bata</t>
  </si>
  <si>
    <t xml:space="preserve">uso de tapabocas m, guantes , bata </t>
  </si>
  <si>
    <t xml:space="preserve">uso de tapabocas , guante s, bata , </t>
  </si>
  <si>
    <t xml:space="preserve">Tenano: hinchazon sub-cutaneo, la amputacion del tejido infectado , </t>
  </si>
  <si>
    <t>toma de signos vitales</t>
  </si>
  <si>
    <t>postura</t>
  </si>
  <si>
    <t>postura prolongada</t>
  </si>
  <si>
    <t>pausas activas ,  estilos de vida  saludables</t>
  </si>
  <si>
    <t>medio</t>
  </si>
  <si>
    <t>implementacion de pausasa  activas , program de estilos de vida saludable , rotacion de turnos</t>
  </si>
  <si>
    <t xml:space="preserve">sociaizacion manual de bioseguridad socializacion de   higiene de manos , y 5 momentos de la higien , rotyacion de  turnos  </t>
  </si>
  <si>
    <t>movimiento repetitivo</t>
  </si>
  <si>
    <t xml:space="preserve">dolor a nivel lumbar  cervical , fatiga . Cansancio , a novel de muñeca  dolor </t>
  </si>
  <si>
    <t>lesiones  a nivel cervical , lumbar, articular , lesiones nerviosas , sindrome del tunel carpiano</t>
  </si>
  <si>
    <t>movimientos repetitivos en mano para la toma de tension artertial</t>
  </si>
  <si>
    <t>Se recomienda acompañamiento de la policia</t>
  </si>
  <si>
    <t>se recomienda tener a la mano numero de policia de carreteras</t>
  </si>
  <si>
    <t>Se recomienda acompañmiento de la policia</t>
  </si>
  <si>
    <t>se recomienda acompañmiento de la policia</t>
  </si>
  <si>
    <t>vacunacion</t>
  </si>
  <si>
    <t>vacunar</t>
  </si>
  <si>
    <t>digitalizacion  y elaboracion de carnet</t>
  </si>
  <si>
    <t>movimientos repetitivos  en el momento de digitar y escribir</t>
  </si>
  <si>
    <t xml:space="preserve">temperatura extremas </t>
  </si>
  <si>
    <t>FISICO</t>
  </si>
  <si>
    <t>temperaturas muy bajas por contacto con nevera  y los elementos que se almacenan en ella</t>
  </si>
  <si>
    <t xml:space="preserve">gripe influenza, resfriado , </t>
  </si>
  <si>
    <t xml:space="preserve">revisar temperaturta de la nevera , y mantenimiento de la misma </t>
  </si>
  <si>
    <t>uso de elementos de proteccion personal</t>
  </si>
  <si>
    <t>lesiones nerviosasa , musculares ,   y de las vias respiratorias</t>
  </si>
  <si>
    <t xml:space="preserve">Mantenimieno de la nevera </t>
  </si>
  <si>
    <t>n/a</t>
  </si>
  <si>
    <t>farmacia</t>
  </si>
  <si>
    <t>atencion al paciente</t>
  </si>
  <si>
    <t>entrega de medicamentos</t>
  </si>
  <si>
    <t xml:space="preserve">sociaizacion manual de bioseguridad socializacion de   higiene de manos , y 5 momentos de la higiene , rotacion de  turnos  </t>
  </si>
  <si>
    <t>esfuerzo</t>
  </si>
  <si>
    <t>movilizacion de cajas de medicamentos y colocacion de los mismos en estantes</t>
  </si>
  <si>
    <t>implementacion de pausas activas , program de estilos de vida saludable , rotacion de turnos</t>
  </si>
  <si>
    <t>almacenamiento y recepcion de  de medicamentos</t>
  </si>
  <si>
    <t>caidas de objetos desde los estantes</t>
  </si>
  <si>
    <t>ninguna</t>
  </si>
  <si>
    <t>nivel 4</t>
  </si>
  <si>
    <t>Implementacion del programa de orden y aseo</t>
  </si>
  <si>
    <t>golpes , contusiones, lesiones . Luxaciones , esguinces</t>
  </si>
  <si>
    <t xml:space="preserve">golpes , contusiones , </t>
  </si>
  <si>
    <t>aseo y organización de la oficina</t>
  </si>
  <si>
    <t xml:space="preserve">digitalizacion de  medicamentos pedidos  y salidas </t>
  </si>
  <si>
    <t>movimientos repetitivos</t>
  </si>
  <si>
    <t>digitalizacion de pedidos ,  y salidas ,movimientos repetitivos</t>
  </si>
  <si>
    <t>lesiones musculares , cansancio  fatiga visual</t>
  </si>
  <si>
    <t xml:space="preserve">elementos de trabajo ergonomicos </t>
  </si>
  <si>
    <t xml:space="preserve">pausaa activas ,  estilos de vida saluiables </t>
  </si>
  <si>
    <t xml:space="preserve">lesiones nerviosas , tendinosdasa  y musculares . Cefalea tensional </t>
  </si>
  <si>
    <t xml:space="preserve">revision de elementos de computacion </t>
  </si>
  <si>
    <t xml:space="preserve">pausas activas ,   estilos de vida saludables </t>
  </si>
  <si>
    <t>FACTURACION Y CAJA</t>
  </si>
  <si>
    <t>ATENCION AL USUARIO</t>
  </si>
  <si>
    <t>ASIGNACION TELEFONICA DE CITAS</t>
  </si>
  <si>
    <t xml:space="preserve">cefalea tensional , molestia cervical, </t>
  </si>
  <si>
    <t xml:space="preserve">dolor oido , lesion muscular y articular </t>
  </si>
  <si>
    <t>postura prolongada en la atencion telefonica</t>
  </si>
  <si>
    <t>molestia cervical , dolor anivel de muñeca</t>
  </si>
  <si>
    <t xml:space="preserve">asigancion de cita telefonica  digitacion </t>
  </si>
  <si>
    <t xml:space="preserve">sindorme del tunel carpiano , lesion muscular y articular </t>
  </si>
  <si>
    <t xml:space="preserve">implementacion de pausas activas ,  rotacion de  turnos </t>
  </si>
  <si>
    <t>RECEPCION DE DINERO COPAGO DE CITAS Y ASIGNACION DE CITAS PRESENCIAL</t>
  </si>
  <si>
    <t>Virus</t>
  </si>
  <si>
    <t>influenza , gripe , malestar general</t>
  </si>
  <si>
    <t xml:space="preserve">aseo permanente de oficina , </t>
  </si>
  <si>
    <t>contacto con usuarios y dinero</t>
  </si>
  <si>
    <t xml:space="preserve">contacto con ususarios , dinero , y documentos de los usuarios </t>
  </si>
  <si>
    <t>uso de guantes , tapabocas</t>
  </si>
  <si>
    <t xml:space="preserve">uso de alcohol , guantes tapabocas  ,lavado de manos </t>
  </si>
  <si>
    <t>NIVEL 2</t>
  </si>
  <si>
    <t>NO ACEPTABLE O ACEPTABLE CON CONTROL ESPECIFICO</t>
  </si>
  <si>
    <t xml:space="preserve">GRIPA , CORONAVIRUS,INFLUENZA , </t>
  </si>
  <si>
    <t>USO DE ELEMENTOS DE PROTECCION PERSONAL</t>
  </si>
  <si>
    <t xml:space="preserve">SOCIALIZACION DE MANUAL DE BIOSEGURIDADA ,   PROTOCOLO DE LAVADO DE MANOS , </t>
  </si>
  <si>
    <t xml:space="preserve">Demandas cualitativas y cuantitativas de la labor </t>
  </si>
  <si>
    <t>manejo del estrés , estilos de vida salubale</t>
  </si>
  <si>
    <t>condiciones de orden y aseo</t>
  </si>
  <si>
    <t>digitalizacion de  citas</t>
  </si>
  <si>
    <t>digitalizacion de datos,movimientos repetitivos</t>
  </si>
  <si>
    <t>contacto con fluidos corporales</t>
  </si>
  <si>
    <t xml:space="preserve">canalizacion  y administracion de medicamentos a pacientes </t>
  </si>
  <si>
    <t xml:space="preserve">copntacto con elementos cortopunzantes </t>
  </si>
  <si>
    <t xml:space="preserve">uso de guardianes </t>
  </si>
  <si>
    <t xml:space="preserve">uso de elementos de proteccion personal </t>
  </si>
  <si>
    <t>capacitacion en manejo de elementos cortopinzantes ,   capacitacion en manejo de guardianes  , capacitacion en primeros auxilios</t>
  </si>
  <si>
    <t xml:space="preserve">esterilizacion </t>
  </si>
  <si>
    <t xml:space="preserve">temperaturas  extremas </t>
  </si>
  <si>
    <t xml:space="preserve">contacto con el autoclave en el momento de la esterilizacion , uso de  altas temperaturas  </t>
  </si>
  <si>
    <t>fisico</t>
  </si>
  <si>
    <t>mentenimiento del autoclave</t>
  </si>
  <si>
    <t>cefalea, tensional , lesion muscular  y nervisoa</t>
  </si>
  <si>
    <t xml:space="preserve"> capacitacion en manejo del autoclave ,  uso de elementos de proteccion </t>
  </si>
  <si>
    <t>nivel  2</t>
  </si>
  <si>
    <t>lesionesen piel , quemadura , amputacion de la extremidada afectada</t>
  </si>
  <si>
    <t xml:space="preserve">Mantenimiento del autoclave </t>
  </si>
  <si>
    <t xml:space="preserve">capacitacion en primeros auxilios </t>
  </si>
  <si>
    <t>Uso de Tapabocas, guantes y gel antibacterial, elementos de p roteccion personal</t>
  </si>
  <si>
    <t xml:space="preserve">Se estan realizando jornadas campañas de Promoción y prevención de la salud; como tambien joranadas de capacitacion en lavado de manos permanente con jabon antibacterial.  capacitacionEs en el manejo adecuado de desinfeccion de las areas de trabajo, en el manejo del  Peligro Biológico. distanciamiento fisico, uso de elementos de Proteccion , aislamiento , distribuciion de zonas covid , zonas de urgencias y consulta externa , rotacion de  Personal , caPacitacion en Protocolos de desinfeccion </t>
  </si>
  <si>
    <t xml:space="preserve">Realizar campañas de Promoción y prevención de la salud; como tambien jornadas de capacitacion en lavado de manos permanente con jabon antibacterial.  capacitaciones en el manejo adecuado de desinfeccion de las areas de trabajo, en el manejo del  Peligro Biológico, uso de guardianes ,distanciamiento fisico, aislamientos , caPacitacion en desinfeccion , rotacion de Personal </t>
  </si>
  <si>
    <t xml:space="preserve">se estan empezando a desarrollar campañas de Promoción y prevención de la salud; como tambien jornadas de capacitacion en lavado de manos permanente con jabon antibacterial.  capacitaciones en el manejo adecuado de desinfeccion de las areas de trabajo, en el manejo del  Peligro Biológico. distanciamiento fisico, rotacion de personal , </t>
  </si>
  <si>
    <t xml:space="preserve">En la actualidad se esta poniendo en marcha el programa de estilos de vida saludable en el hospital ; uso de elementos de proteccion , distanciamiento fisico, asilamientos, protocolos de desinfeccion , pausas activas , </t>
  </si>
  <si>
    <t xml:space="preserve">Realizar campañas de Promoción y prevención de la salud; como tambien jornadas de capacitacion en lavado de manos permanente con jabon antibacterial.  capacitacioens en el manejo adecuado de desinfeccion de las areas de trabajo, en el manejo del  Peligro Biológico. distanciamiento fisico, aislamientos, rotacion de Personal, </t>
  </si>
  <si>
    <t>se recomienda reanudar jornadas de vacunación  y Promoción y prevención de la salud; como tambien joranadas de capacitacion en lavado de manos permanente con jabon antibacterial.  capacitacioens en el manejo adecuado de desinfeccion de las areas de trabajo, en el manejo del  Peligro Biológico. rotacion de turnos, asilamiento , distanciamiento fisico</t>
  </si>
  <si>
    <t>MATRIZ DE IDENTIFICACION DE PELIGROS Y VALORACION DE RIESGOS</t>
  </si>
  <si>
    <t xml:space="preserve">SITEMA INTEGRADO DE GESTIÓN </t>
  </si>
  <si>
    <t>Codigo:MIPVR-ES-DE-001</t>
  </si>
  <si>
    <t>Version: 00</t>
  </si>
  <si>
    <t xml:space="preserve">Fecha: </t>
  </si>
  <si>
    <t xml:space="preserve">Pagina: </t>
  </si>
  <si>
    <t>NIT : 891800644-9</t>
  </si>
  <si>
    <t xml:space="preserve"> ENFERMERIA </t>
  </si>
  <si>
    <t xml:space="preserve">MEDICINA GENRAL </t>
  </si>
  <si>
    <t xml:space="preserve">AREA DE TRABAJO: CONSULTA EXTERNA </t>
  </si>
  <si>
    <t>TERAPIA FISICA</t>
  </si>
  <si>
    <t xml:space="preserve">AREA DE TRABAJO: TERAPIA FISICA </t>
  </si>
  <si>
    <t xml:space="preserve">AREA DE TRABAJO: TOMA DE CITOLOGIA  </t>
  </si>
  <si>
    <t>SERVICIOS GENERALES</t>
  </si>
  <si>
    <t xml:space="preserve">AREA DE TRABAJO: SERVICIOS GENERALES  </t>
  </si>
  <si>
    <t>• Recolectar desechos de materiales provenientes de laboratorios, oficinass, consultorios,  areas comunes, y de las demás dependencias de la institución.</t>
  </si>
  <si>
    <t xml:space="preserve">AREA DE TRABAJO: DIRECCION Y PROFESIONAL UNIVERSITARIO  </t>
  </si>
  <si>
    <t xml:space="preserve">AREA DE TRABAJO: CONDUCTOR DE AMBULANCIA  </t>
  </si>
  <si>
    <t xml:space="preserve">AREA DE TRABAJO: PSICOLOGIA </t>
  </si>
  <si>
    <t xml:space="preserve">AREA DE TRABAJO: AUXILIARES DE ENFERMERIA </t>
  </si>
  <si>
    <t>revision y almacenamiento de vacunas en neveras y etantes</t>
  </si>
  <si>
    <t xml:space="preserve">AREA DE TRABAJO:SERVICIO FARMACEUTICO </t>
  </si>
  <si>
    <t xml:space="preserve">AREA DE TRABAJO:FACTURACIÓN Y CAJA  </t>
  </si>
  <si>
    <t xml:space="preserve">AREA DE TRABAJO:LABORATORIO CLINICO </t>
  </si>
  <si>
    <t>LABORATORIO CLINICO</t>
  </si>
  <si>
    <t>PERMANENCIA EN EL HOSPITAL</t>
  </si>
  <si>
    <t>USO DE TRANSPORTE HACIA EL HOSPITAL Y DESDE EL HOISPITAL</t>
  </si>
  <si>
    <t>PRESTACION Y USO DE SERVICIOS DE LABORATORIO</t>
  </si>
  <si>
    <t>RECEPCION DE PACIENTE</t>
  </si>
  <si>
    <t>TOMA DE MUESTRA</t>
  </si>
  <si>
    <t xml:space="preserve">Calidad de interacciones </t>
  </si>
  <si>
    <t>carcateristicas del grupo social de trabajo</t>
  </si>
  <si>
    <t>malestar general , queja de ususarios, cefalea tensional</t>
  </si>
  <si>
    <t xml:space="preserve">capacitacion en humanizacion del servicio , comunicación asertiva, </t>
  </si>
  <si>
    <t xml:space="preserve">comunicación </t>
  </si>
  <si>
    <t xml:space="preserve">citas no asignadas inconvenientes con pacientes </t>
  </si>
  <si>
    <t xml:space="preserve"> humanizacion del servicio</t>
  </si>
  <si>
    <t xml:space="preserve">inconvenientes con pacientes y familiares, quejas, </t>
  </si>
  <si>
    <t>comunicación asertiva</t>
  </si>
  <si>
    <t>clima laboral adecuado</t>
  </si>
  <si>
    <t xml:space="preserve">malestar general , quejas de ussarios , mala imagen del hospital , cefalea tensional </t>
  </si>
  <si>
    <t>contacto con el paciente</t>
  </si>
  <si>
    <t xml:space="preserve">uso de jeringa  </t>
  </si>
  <si>
    <t>uso de alcohol lavado de manos, uso de guantes , tapabocas</t>
  </si>
  <si>
    <t>vih , coronavirus , hepatitis</t>
  </si>
  <si>
    <t xml:space="preserve">fluidos o excrementos </t>
  </si>
  <si>
    <t xml:space="preserve">contacto con fluidos o excrementos de los pacientes </t>
  </si>
  <si>
    <t>parasitos</t>
  </si>
  <si>
    <t>hongos</t>
  </si>
  <si>
    <t>contacto con fluidos o excrementos del paciente</t>
  </si>
  <si>
    <t xml:space="preserve">uso de elementos de proteccion ,  habilidadaes y conocimientos </t>
  </si>
  <si>
    <t xml:space="preserve">uso de elementos de proteccion personal vacunacion </t>
  </si>
  <si>
    <t xml:space="preserve"> pinchazo, influenza , gripe , malestar general</t>
  </si>
  <si>
    <t xml:space="preserve">uso de alcohol lavado de manos, uso de guantes , tapabocas , vacunacion </t>
  </si>
  <si>
    <t>prolongada o mantenida</t>
  </si>
  <si>
    <t>golpes , contusiones , dolor muscular, dolor a nivel de la columna</t>
  </si>
  <si>
    <t xml:space="preserve">higiene postural , pausa activa </t>
  </si>
  <si>
    <t xml:space="preserve">Implementacion del programa de orden y aseo implemteacion de pausas activas </t>
  </si>
  <si>
    <t>procesamiento de muestras</t>
  </si>
  <si>
    <t>ningunoi</t>
  </si>
  <si>
    <t>realizar mezclas para procesar muestra</t>
  </si>
  <si>
    <t xml:space="preserve">pausa  activas ,  </t>
  </si>
  <si>
    <t>quimico</t>
  </si>
  <si>
    <t>liquidos</t>
  </si>
  <si>
    <t>irritacion , tos , mareo</t>
  </si>
  <si>
    <t xml:space="preserve">revisar insumos </t>
  </si>
  <si>
    <t xml:space="preserve">uso de elementos de proteccion personal , capacitacion en manejo de liquidos , hoja de seguridad, </t>
  </si>
  <si>
    <t>contacto con los liquidos al realizar mezclas para procesar muestra</t>
  </si>
  <si>
    <t>intoxicacion , quemadura , cancer</t>
  </si>
  <si>
    <t xml:space="preserve">capacitacion en uso de sustancias , conocer hojas de seguridada de las sustancias  </t>
  </si>
  <si>
    <t>AREA DE TRABAJO:LABORATORIO RAYOS X</t>
  </si>
  <si>
    <t>LABORATORIO RAYOS X</t>
  </si>
  <si>
    <t>PRESTACION Y USO DE SERVICIOS DE LABORATORIO DE RAYOS X</t>
  </si>
  <si>
    <t>TOMA DE RAYOS X</t>
  </si>
  <si>
    <t>procesamiento de la muestra</t>
  </si>
  <si>
    <t xml:space="preserve"> coronavirus ,</t>
  </si>
  <si>
    <t xml:space="preserve">  influenza , gripe , malestar general</t>
  </si>
  <si>
    <t>exposicion a  rayos x</t>
  </si>
  <si>
    <t>radiaciones ionizantes</t>
  </si>
  <si>
    <t>cuartos plomados</t>
  </si>
  <si>
    <t xml:space="preserve"> coronavirus ,lesiones  cancerosas</t>
  </si>
  <si>
    <t xml:space="preserve">iluminacion </t>
  </si>
  <si>
    <t>por deficiencia para  procesar rayos x</t>
  </si>
  <si>
    <t xml:space="preserve">uso de elementos de proteccion personal  </t>
  </si>
  <si>
    <t>AREA DE TRABAJO: SECRETARIA</t>
  </si>
  <si>
    <t>SECRETARIA</t>
  </si>
  <si>
    <t>RECEPCION DE USUARIOS</t>
  </si>
  <si>
    <t>contacto con el usuario</t>
  </si>
  <si>
    <t xml:space="preserve">informacion  no entregada o mal encaminada inconvenientes con usuarios </t>
  </si>
  <si>
    <t>ATENCION A USUARIOS  EXTERNOS E INTERNOS</t>
  </si>
  <si>
    <t xml:space="preserve">SOCIALIZACION DE MANUAL DE BIOSEGURIDADA ,   PROTOCOLO DE LAVADO DE MANOS , PAUSASA ACTIVAS , </t>
  </si>
  <si>
    <t>DIGITACION , TRASNCRIPCION , USO DE COMPUTADOR</t>
  </si>
  <si>
    <t xml:space="preserve">USO DE TECLADO ,MOUSE , ESCRIBIR , </t>
  </si>
  <si>
    <t>ESCRITORIO ERGONOMICO , COMPUTADOR BIEN UBICADO , MOUSE ERGONOMICO</t>
  </si>
  <si>
    <t>pausas activas ,   estilos de vida saludables , HIGIENE POSTURTAL</t>
  </si>
  <si>
    <t xml:space="preserve">MOUSE </t>
  </si>
  <si>
    <t>Ruido</t>
  </si>
  <si>
    <t>Fisico</t>
  </si>
  <si>
    <t xml:space="preserve">realiar y contestar llamadas </t>
  </si>
  <si>
    <t>USO DE TELEFONO Y CELULAR</t>
  </si>
  <si>
    <t>AREA DE TRABAJO: TESORERIA Y PRESUPUESTO</t>
  </si>
  <si>
    <t>TESORERIA Y PRESUPUESTO</t>
  </si>
  <si>
    <t xml:space="preserve">ATEN CION A USUARIOS INTERNOS Y EXTERNOS </t>
  </si>
  <si>
    <t xml:space="preserve">ATENCION A USUARIOS INTERNOS Y EXTERNOS </t>
  </si>
  <si>
    <t>por exceso en el computador</t>
  </si>
  <si>
    <t>por exceso frente al computador</t>
  </si>
  <si>
    <t>uso de elementos de proteccion personal  pantallas</t>
  </si>
  <si>
    <t>uso de alcohol lavado de manos, uso de , tapabocas</t>
  </si>
  <si>
    <t xml:space="preserve">uso de alcohol lavado de manos, uso de tapabocas ,  </t>
  </si>
  <si>
    <t xml:space="preserve">uso de alcohol lavado de manos, uso de  tapabocas ,  </t>
  </si>
  <si>
    <t>uso de alcohol lavado de manos, uso de tapabocas</t>
  </si>
  <si>
    <t>MANEJO DE DINERO Y PROYECCION DEL MISMO</t>
  </si>
  <si>
    <t>REVISION DE CUENTAS</t>
  </si>
  <si>
    <t xml:space="preserve">uso de teclado , mouse </t>
  </si>
  <si>
    <t>condiciones de la tarea</t>
  </si>
  <si>
    <t>carga mental</t>
  </si>
  <si>
    <t xml:space="preserve">cansancio , fatiga , confusion </t>
  </si>
  <si>
    <t xml:space="preserve">pausasa activas , habilidadaes matematicas , tranquilidad, conocimientos </t>
  </si>
  <si>
    <t xml:space="preserve">perdida de dinero </t>
  </si>
  <si>
    <t xml:space="preserve">capacitacion en manejo de cuentas  </t>
  </si>
  <si>
    <t>AREA DE TRABAJO: VIGILANCIA</t>
  </si>
  <si>
    <t>jornada de trabajo</t>
  </si>
  <si>
    <t>trabajo nocturno</t>
  </si>
  <si>
    <t xml:space="preserve">  influenza , gripe , malestar general , cansancio ,cefalea, falta de concentracion </t>
  </si>
  <si>
    <t>rptacion de turnos, manejo de estrés, descanso</t>
  </si>
  <si>
    <t xml:space="preserve"> coronavirus , estrés , cefalea tensional ,</t>
  </si>
  <si>
    <t>na</t>
  </si>
  <si>
    <t>Asaltos</t>
  </si>
  <si>
    <t>alarma , conexión con la policia</t>
  </si>
  <si>
    <t>elementos de dotacion</t>
  </si>
  <si>
    <t>no aceptable</t>
  </si>
  <si>
    <t>AREA DE TRABAJO: MANTENIMIENTO</t>
  </si>
  <si>
    <t>MANTENIMIENTO</t>
  </si>
  <si>
    <t>INSPECCION DE MAQUINAS</t>
  </si>
  <si>
    <t>elementos o partes de maquinas dañadas</t>
  </si>
  <si>
    <t>heridas, lesiones , gopes</t>
  </si>
  <si>
    <t>mantenimiento de las maquinas</t>
  </si>
  <si>
    <t>elementos de proteccion</t>
  </si>
  <si>
    <t>mantenimiento de maquinas</t>
  </si>
  <si>
    <t>heridas, amputaciones</t>
  </si>
  <si>
    <t>alta y baja tension electrica</t>
  </si>
  <si>
    <t xml:space="preserve">elementos de proteccion </t>
  </si>
  <si>
    <t>uso de asilamientos</t>
  </si>
  <si>
    <t xml:space="preserve">quemaduras </t>
  </si>
  <si>
    <t>mantenimiento de redes electricas</t>
  </si>
  <si>
    <t>capacitacion en manejo de maqinas y elementos , capacitacion en noirmas retie</t>
  </si>
  <si>
    <t>malestar general ,cefalea tensional sock</t>
  </si>
  <si>
    <t>lesiones musculares, tendinosas , articulares</t>
  </si>
  <si>
    <t>ninguni</t>
  </si>
  <si>
    <t>higiene postural , pausas activas</t>
  </si>
  <si>
    <t>fracturas ,tramas , lesionesde columna</t>
  </si>
  <si>
    <t xml:space="preserve">Capacitacion en higiene postural , pausas activas </t>
  </si>
  <si>
    <t>manipulacion de cargas</t>
  </si>
  <si>
    <t>cargas pesadasde area de mantenimientoy arreglos varios</t>
  </si>
  <si>
    <t>reparacion de maquinas y elementos</t>
  </si>
  <si>
    <t>Limpieza de maquinas</t>
  </si>
  <si>
    <t>reparacion de equipos y maquinas</t>
  </si>
  <si>
    <t>Permanencia en el hospital</t>
  </si>
  <si>
    <t>AREA DE TRABAJO: ESTERILIZACION</t>
  </si>
  <si>
    <t xml:space="preserve">ESTERILIZACION </t>
  </si>
  <si>
    <t>LIMPIEZA Y DESCONTAMINACION</t>
  </si>
  <si>
    <t>uso de autoclave</t>
  </si>
  <si>
    <t xml:space="preserve">limpieza y desinfeccion </t>
  </si>
  <si>
    <t>lesiones musculares, tendinosas , articulares irritacion en piel y ojos , quemadura</t>
  </si>
  <si>
    <t xml:space="preserve">uso de liquidos para limpieza y desinfeccion </t>
  </si>
  <si>
    <t>revision de hoja de seguridad</t>
  </si>
  <si>
    <t>fracturas ,tramas , lesionesde columna , quemaduras , irritacion en piel y ojos</t>
  </si>
  <si>
    <t>Capacitacion en higiene postural , pausas activas  capacitacion en uso de liquidios  yen uso de hoja de seguridada de las  sustancias</t>
  </si>
  <si>
    <t xml:space="preserve">Implementacion del programa de orden y aseo implementacion de pausas activas </t>
  </si>
  <si>
    <t xml:space="preserve">uso de elenetos de proteccion personal ,  vacunacion </t>
  </si>
  <si>
    <t>contacto con material y elementos a desinfectar</t>
  </si>
  <si>
    <t>golpes , contusiones, lesiones . Luxaciones , esguinces, vih, hepatitis</t>
  </si>
  <si>
    <t>golpes , contusiones , dolor muscular, dolor a nivel de la columna , influenza, gripa</t>
  </si>
  <si>
    <t>movimientos repetitivos para lalimpieza y desinfeccion n</t>
  </si>
  <si>
    <t>dolor muscular , fatiga muscular yb articular</t>
  </si>
  <si>
    <t>pausasa activas , higiene postural</t>
  </si>
  <si>
    <t>lesion  muscular , osea , tendinosa , nerviosa</t>
  </si>
  <si>
    <t>PAUSAS ACTIVAS , HIGIENE POSTURAL</t>
  </si>
  <si>
    <t>AREA DE TRABAJO: CONTRATISTAS</t>
  </si>
  <si>
    <t>ASESOR</t>
  </si>
  <si>
    <t>INSPECCION</t>
  </si>
  <si>
    <t>revision de areas</t>
  </si>
  <si>
    <t>elaboracion de documentos</t>
  </si>
  <si>
    <t>contacto con personal</t>
  </si>
  <si>
    <t>influenza gripa</t>
  </si>
  <si>
    <t>biolgico</t>
  </si>
  <si>
    <t>influienza gripa</t>
  </si>
  <si>
    <t>dolor muscular, tendinoso , articular</t>
  </si>
  <si>
    <t>computador , mouse , escritorio ergonomico</t>
  </si>
  <si>
    <t>pausas activas , higiene postural</t>
  </si>
  <si>
    <t>golpes , contusiones , dolor muscular, dolor a nivel de la columna , cefalea tensional , estrés</t>
  </si>
  <si>
    <t>digitacion de  documentos , escritura</t>
  </si>
  <si>
    <t xml:space="preserve">fracturas ,tramas , lesionesde columna </t>
  </si>
  <si>
    <t>cefalea tensaional , estrés</t>
  </si>
  <si>
    <t xml:space="preserve"> , estrés, cansancio , fatiga</t>
  </si>
  <si>
    <t>capacitacion en uso de elementos de proteccion personal , lavado de manos</t>
  </si>
  <si>
    <t>interfase persona-tarea</t>
  </si>
  <si>
    <t>concimientos habilidades</t>
  </si>
  <si>
    <t xml:space="preserve">golpes , contusiones, lesiones . Luxaciones , esguinces,documentos mal elaborados , sanciones </t>
  </si>
  <si>
    <t xml:space="preserve">carcateristicas de la organización </t>
  </si>
  <si>
    <t>organización del trabajo</t>
  </si>
  <si>
    <t>conocimientos , habilidadaes</t>
  </si>
  <si>
    <t>manejo del tiempo, organización de tareas</t>
  </si>
  <si>
    <t>herida cortopunzante</t>
  </si>
  <si>
    <t>FECHA ELABORACION : DICIEMBRE 2020</t>
  </si>
  <si>
    <t xml:space="preserve">muerte por covid </t>
  </si>
  <si>
    <t>Atencion y contacto con pacientes con contagio de covid -19</t>
  </si>
  <si>
    <t xml:space="preserve">Atencion y contacto con pacientes contagiados con covid </t>
  </si>
  <si>
    <t>muerte por covid</t>
  </si>
  <si>
    <t>FECHA ELABORACION : ENERO  2022</t>
  </si>
  <si>
    <t>Distanciamiento sociaL, Limpieza y desinfeccion</t>
  </si>
  <si>
    <t>capacitacion manejo de estrés , estilos de vida saludable, pausas activas</t>
  </si>
  <si>
    <t>pausas activas, capacitacion en maeno de estrés</t>
  </si>
  <si>
    <t>herramientas adecuadas para el trabajo, entornos agradbles de trabajo</t>
  </si>
  <si>
    <t xml:space="preserve">Actividades grupales, capacitacion trabajo en equipo , manejo de estrés , capacitacion en comunicación asertiva </t>
  </si>
  <si>
    <t>herramientas adecuadas para el trabajo</t>
  </si>
  <si>
    <t>rotacion de turnos, capcitacion manejo de estrés, pausas activas, estilos de vida saludable</t>
  </si>
  <si>
    <t xml:space="preserve">Manejo de pausas activas, rotacion de turnos, estilos de vida saludable, pausas activas, </t>
  </si>
  <si>
    <t>sillas , y escritorios ergonomicos</t>
  </si>
  <si>
    <t>capacitaciones en higiene postural, pausas activas , estilos de vida saludable</t>
  </si>
  <si>
    <t>capacitaciones en higiene postural , estilos de vida saludable</t>
  </si>
  <si>
    <t>revision  y mantenimiento de estructuras , y elementos para atender una emergencia</t>
  </si>
  <si>
    <t>entrada y salida de ambulancias  y vehiculos</t>
  </si>
  <si>
    <t>revision y mantenimiento de ambulancias</t>
  </si>
  <si>
    <t>capacitacion en manejo defensivo y señales de transito</t>
  </si>
  <si>
    <t>capacitacion en manejo de conflictos</t>
  </si>
  <si>
    <t>capacitacion en manejo de confictos</t>
  </si>
  <si>
    <t>distanciamiento social, limpieza y desifeccion de areas</t>
  </si>
  <si>
    <t>uso de tapabocas,  guantes ( epp)</t>
  </si>
  <si>
    <t>Atencion a pacientes, revision del paciente</t>
  </si>
  <si>
    <t>limpieza y desinfeccion</t>
  </si>
  <si>
    <t>entornos laborales adecuados</t>
  </si>
  <si>
    <t>capacitacion manejo de clima organizacional,comunicación asertiva</t>
  </si>
  <si>
    <t>capacitacion trabajo en equipo, rotacion de turnos, pausas activas ,estilos de vida saludables</t>
  </si>
  <si>
    <t>Actividades grupales , capacitacion trabajo en equipo , comunicación asertiva, rotacion de turnos, estilos de vida saludables, actividades recreativas y deportivas</t>
  </si>
  <si>
    <t>entornos laborales amigables, herramientas adecuadas para la labora</t>
  </si>
  <si>
    <t xml:space="preserve">rotacion de turnos y labores, actividades recreativas y deportivas ,estilos de vida saludables , pausas activas ,  </t>
  </si>
  <si>
    <t>Manejo de pausas activas, rotacion de turnos, estilos de vida saludables , manejo de estrés(capacitacion), capacitacion trabajo en equipo</t>
  </si>
  <si>
    <t>sillas y escritorios ergoinomicos</t>
  </si>
  <si>
    <t>capacitaciones en higiene postural, pausas acticas , estllos de vida saludables</t>
  </si>
  <si>
    <t>revision y mantenimientos de  estrycturas y elementos para atender la emergencia</t>
  </si>
  <si>
    <t>Evaluar, diagnosticar y aplicar tratamientos odontológicos, en consulta ordinaria, ambulatoria o de urgencia,  a los pacientes que lo requieran</t>
  </si>
  <si>
    <t>uso de tapabocas,  guantes, careta , bata(epp)</t>
  </si>
  <si>
    <t>limpieza y desinfeccion areas e instrumental</t>
  </si>
  <si>
    <t>etiquetado de sustancias , y almacenamiento adecuado</t>
  </si>
  <si>
    <t>EPP(guantes, tapabocas, careta ,bata)</t>
  </si>
  <si>
    <t>mantenimiento de equipos</t>
  </si>
  <si>
    <t>pausas activas , estilos de vida   saludable</t>
  </si>
  <si>
    <t>sillas ergonomicas dentro de los posible</t>
  </si>
  <si>
    <t>capacitaciones en higiene postural, pausasa activas , estilos de vida saluidables</t>
  </si>
  <si>
    <t>Manejo de pausas activas, estilos de vida saludables</t>
  </si>
  <si>
    <t>capacitacion manejo de clima organizacional, capacitacion manejo de estrés</t>
  </si>
  <si>
    <t xml:space="preserve">entornos  de trabajo amigables </t>
  </si>
  <si>
    <t>actividades recreativas ,deportivas , estulkos de vida salidables , manejo de estrés , trabajo en equipo</t>
  </si>
  <si>
    <t>Actividades grupales, capacitacion de trabajo en equipo , manejo de estrés , pausas activas ,  estilos de vida saludables</t>
  </si>
  <si>
    <t>entornos de trabajo amigables</t>
  </si>
  <si>
    <t>rotacion de turnos , actividades recreativas , deportivas , estilos de vida saludables , pausasa activas</t>
  </si>
  <si>
    <t>pausas activas , estilos de vida saludable, capacitacion manejo adecuado de herramientas</t>
  </si>
  <si>
    <t>revision de la estructura del hospital , y de las herramientas para atender una emergencia</t>
  </si>
  <si>
    <t>revision y mantenimiento de las ambulancias</t>
  </si>
  <si>
    <t>entrada y salida de vehiculos del hospital</t>
  </si>
  <si>
    <t>capacitacion en manejo defesivo , señales de transito</t>
  </si>
  <si>
    <t xml:space="preserve">elementos de trabajo y actividades terapeuticas no ergonomicas </t>
  </si>
  <si>
    <t>pausas activas , estilos de vida saludables</t>
  </si>
  <si>
    <t>limpieza y desinfeccion de areas y herramientas</t>
  </si>
  <si>
    <t>uso de tapabocas , guantes , bata(epp)</t>
  </si>
  <si>
    <t>entornos laborales amigables</t>
  </si>
  <si>
    <t>Manejo de pausas activas, estilos de vida saludables , actividadades recreativas y deportivas</t>
  </si>
  <si>
    <t>revisiony mantenimientos  de elementos de trabajo</t>
  </si>
  <si>
    <t>silla  y escritorio ergnomico</t>
  </si>
  <si>
    <t>capacitaciones en higiene postural , pausas  activas ,estilos de vida saludables</t>
  </si>
  <si>
    <t>revision de esructuras del hospital</t>
  </si>
  <si>
    <t>orden y aseo</t>
  </si>
  <si>
    <t>capacitacion en orden y aseo</t>
  </si>
  <si>
    <t>revision de la estructura del hospital , y elementos para atender una emergencia</t>
  </si>
  <si>
    <t>uso de tapabocas,  guantes. Bata (epp)</t>
  </si>
  <si>
    <t xml:space="preserve">limpieza y desinfeccion de areas y elementos </t>
  </si>
  <si>
    <t>limpieza ydesinfeccion de areas y elementos</t>
  </si>
  <si>
    <t>limieza y desinfeccion de areas y elementos</t>
  </si>
  <si>
    <t>capacitacion manejo de clima organizacional, manejo de estrés, estilos de vida saludables</t>
  </si>
  <si>
    <t xml:space="preserve">capacitacion en manejo de  estrés , trabajo en equipo , estilos de vida saludables , </t>
  </si>
  <si>
    <t xml:space="preserve">capacitacion trabajo en equipo , pausas activas , actividades recreativas , deportivas , estilos de vida saludables </t>
  </si>
  <si>
    <t xml:space="preserve">Manejo de pausas activas, estilos de vida saludables, rotacion de  turnos , </t>
  </si>
  <si>
    <t>sillas y escritorios erginomicos</t>
  </si>
  <si>
    <t>entornos laborales  ergonomicos</t>
  </si>
  <si>
    <t>capacitaciones en higiene postural, pausasa activas , estilos de vida saludables</t>
  </si>
  <si>
    <t>revision de estructuras del hospial y elementos para atender  la emergencia</t>
  </si>
  <si>
    <t>recoleccion y disposicion en las bolsas adecuadas</t>
  </si>
  <si>
    <t>depositar residuos en las bolsas adecuadas</t>
  </si>
  <si>
    <t>capacitacion en manejo de clima organizacional , manejos de estrés , comunicación asertiva</t>
  </si>
  <si>
    <t xml:space="preserve">capacitacion manejo de clima organizacional, manejo de estrés , capacitacion en  trabajo en equipo , rotacion de turnos, estilos de vida saludables , pausasa activas , </t>
  </si>
  <si>
    <t xml:space="preserve">Actividades grupales, capacitacion trabajo en equipo,  pausas activas , manejo de estrés , </t>
  </si>
  <si>
    <t xml:space="preserve">Manejo de pausas activas, rotacion de turnos , estilos de vida saludables, manejo de estrés , </t>
  </si>
  <si>
    <t>capacitaciones en higiene postural, estilos de vida saludables , pausas activas , capacitacion en manipulacion de cargas</t>
  </si>
  <si>
    <t>caácitacion en orden y aseo</t>
  </si>
  <si>
    <t>revision y mantenimiento de estructuras hospital</t>
  </si>
  <si>
    <t>revision de estructuras del hospital y de elementos para atender una emergencia</t>
  </si>
  <si>
    <t>manejo de clima organizacional</t>
  </si>
  <si>
    <t>capacitacion manejo de clima organizacional, maejo de estrés , capacitacion en communicacionasertiva</t>
  </si>
  <si>
    <t>capacitacion  en rabajo enequipo , manejo de estrés , pausas activas , estilos de vida saludable</t>
  </si>
  <si>
    <t xml:space="preserve">Actividades grupales , capacitacion en manejo de estrés , capacitacion en trabajo en equipo, </t>
  </si>
  <si>
    <t>entornos amigables de trabajo</t>
  </si>
  <si>
    <t xml:space="preserve">actividades recreativas , y deportivas , pausasa activas , estilos de vida saludables , rotacion de turnos , </t>
  </si>
  <si>
    <t>Manejo de pausas activas, rotacion de turnos , estilos de vida saludables , manejo de estrés</t>
  </si>
  <si>
    <t>sillas y escritorios ergonomicos</t>
  </si>
  <si>
    <t>capacitaciones en higiene postural, pausas activas , estilos de vida saludables</t>
  </si>
  <si>
    <t xml:space="preserve">Adopcion de posturas inadecuadas para realizar la digitacion de documentos                                          </t>
  </si>
  <si>
    <t>capacitacion en manejo de conflictos , capacitacion en manejode clima organizacional</t>
  </si>
  <si>
    <t>capacitacion en manejo de defensivo , caacitacion en uso de  señales de transito</t>
  </si>
  <si>
    <t>pausa activa , estilos de vida saludable , capacitacion en higiene postural</t>
  </si>
  <si>
    <t>Actividades grupales , caoacitacion en trabajo en equipo</t>
  </si>
  <si>
    <t>Manejo de pausas activas, rotacion de turnos , estios de vida saludables</t>
  </si>
  <si>
    <t>capacitaciones en higiene postural , manejo de cargas , y traslado de paciente, trabajo en equipo , pausasa activas</t>
  </si>
  <si>
    <t>Capacitacion en  plan de emergencias</t>
  </si>
  <si>
    <t>pausa activa , manejo de estilos de vida saludables, manejo de higiene postural</t>
  </si>
  <si>
    <t>uso de tapabocas , bata (epp)</t>
  </si>
  <si>
    <t>Actividades grupales , manjeo de estilos de vida saludable s, manejo del estrés , capacitacion en trabajo en equipo</t>
  </si>
  <si>
    <t>Manejo de pausas activas, manejo e estrés , estilos de vida saludables</t>
  </si>
  <si>
    <t>Capacitacion en plan de emergencias</t>
  </si>
  <si>
    <t>capacitacion en manejo defensivo , capacitacion en señales de transito</t>
  </si>
  <si>
    <t>pausas activas ,  estilos de vida  saludables,rotacion de turnos</t>
  </si>
  <si>
    <t xml:space="preserve">pausas activas , estilos de vida saludable s, rotacion de turnos , </t>
  </si>
  <si>
    <t xml:space="preserve">Actividades grupales , capacitacion de trabajo en equipo , </t>
  </si>
  <si>
    <t xml:space="preserve">Manejo de pausas activas. Estilos de vida saludables , ac tividades recreativas  deportivas , manejo de estre s, rotacion de turnos </t>
  </si>
  <si>
    <t>uso de elementos pde proteccion personal   , capacitacion en uso de elementos cortopunzantes , capacitacion en venopuncion</t>
  </si>
  <si>
    <t xml:space="preserve">uso de tapabocas , guantes , bata (EPP) </t>
  </si>
  <si>
    <t xml:space="preserve">pausas activas ,  estilos de vida  saludables, rotacion de turnos </t>
  </si>
  <si>
    <t xml:space="preserve">pausas activas , rotacion de turnos </t>
  </si>
  <si>
    <t xml:space="preserve">Actividades grupales , estlios de vida saludables, manejo de estrés ,capacitacion de trabajo en equipo </t>
  </si>
  <si>
    <t xml:space="preserve">Manejo de pausas activas, estilos de vida saludables, manejo de estrés , rotacion de turnos </t>
  </si>
  <si>
    <t>capacitacion en orden yaseo</t>
  </si>
  <si>
    <t>Pedido de materiales e insumos, trasnporte de vacunas</t>
  </si>
  <si>
    <t>capacitacion en manejo defensivo, interpreta.cion de señales de transito</t>
  </si>
  <si>
    <t xml:space="preserve">pausas activas , estilos de vida saludable , capacitacion en manipulacion de cargas, </t>
  </si>
  <si>
    <t xml:space="preserve">Actividades grupales , estilos de vida saludable s,  capacitacion en trabajo en equipo , </t>
  </si>
  <si>
    <t xml:space="preserve">Manejo de pausas activas, estilos de vida saluidable, capacitacion en manejo de estrés , </t>
  </si>
  <si>
    <t>pausaa activas ,  estilos de vida saludables , capacitacion en higiene postural</t>
  </si>
  <si>
    <t>capacitacion en manejo defensivo , capacitacion en uso de señales  de transito</t>
  </si>
  <si>
    <t>revision de estructurasdel hospital y elementos para atender una emergencia</t>
  </si>
  <si>
    <t>sillas ybescritorios ergonomicos</t>
  </si>
  <si>
    <t xml:space="preserve">pausas activas, estilos de vida saludable s, capacitacion en higiene postural </t>
  </si>
  <si>
    <t>pausas activas , capacitacion en higiene postural , estilos de vida saluidables</t>
  </si>
  <si>
    <t xml:space="preserve">Manejo de pausas activas, estilos de vida saludable s, rotacion de turnos , </t>
  </si>
  <si>
    <t>revision y mantenimiento de vehiculos</t>
  </si>
  <si>
    <t>capacitacion en manejo defensivo , caoacitacion en interpretacion de señales de transito</t>
  </si>
  <si>
    <t>revision de estructuras del hospital y elementos para atender la emergencia</t>
  </si>
  <si>
    <t>limpieza y esinfeccion dea reas y elementos</t>
  </si>
  <si>
    <t>limpieza y desinfeccion de areas y elementos</t>
  </si>
  <si>
    <t xml:space="preserve">uso de elementos de proteccion ,  habilidades y conocimientos </t>
  </si>
  <si>
    <t>limpieza y desinfeccion dea reas y elementos de trabajo</t>
  </si>
  <si>
    <t>limpiexza y desinfeccion de areas y elkementos de trabajo</t>
  </si>
  <si>
    <t>limpieza y desinfeccion de  areas y elementos de trabajo</t>
  </si>
  <si>
    <t xml:space="preserve">orden y aseo </t>
  </si>
  <si>
    <t>capacitacin en orden y aseo</t>
  </si>
  <si>
    <t>higiene postural , pausa activa , estilos de vida saludables</t>
  </si>
  <si>
    <t xml:space="preserve">uso de alcohol lavado de manos, uso de guantes , tapabocas , vacunacion, capacitacion en venopuncion </t>
  </si>
  <si>
    <t>pausa  activas ,  estilos de vida saludables , capacitacion en higiene postural</t>
  </si>
  <si>
    <t>revisar insumos , etiqueta y almacenamiento</t>
  </si>
  <si>
    <t>revision de estructura del hospital y elementos para atender la emergencia</t>
  </si>
  <si>
    <t>lipieza y desinfeccion de areas</t>
  </si>
  <si>
    <t>limpieza y desinfeccion de  areas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</si>
</sst>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4"/>
      <name val="Arial"/>
      <family val="2"/>
    </font>
    <font>
      <sz val="10"/>
      <name val="Arial"/>
      <family val="2"/>
    </font>
    <font>
      <b/>
      <sz val="14"/>
      <name val="Calibri"/>
      <family val="2"/>
      <scheme val="minor"/>
    </font>
    <font>
      <b/>
      <sz val="12"/>
      <name val="Calibri"/>
      <family val="2"/>
      <scheme val="minor"/>
    </font>
    <font>
      <b/>
      <sz val="11"/>
      <name val="Calibri"/>
      <family val="2"/>
      <scheme val="minor"/>
    </font>
    <font>
      <sz val="10"/>
      <name val="Calibri"/>
      <family val="2"/>
      <scheme val="minor"/>
    </font>
    <font>
      <sz val="10"/>
      <color theme="1"/>
      <name val="Calibri"/>
      <family val="2"/>
      <scheme val="minor"/>
    </font>
    <font>
      <b/>
      <sz val="10"/>
      <name val="Calibri"/>
      <family val="2"/>
      <scheme val="minor"/>
    </font>
    <font>
      <sz val="8"/>
      <name val="Calibri"/>
      <family val="2"/>
      <scheme val="minor"/>
    </font>
    <font>
      <sz val="10"/>
      <color indexed="8"/>
      <name val="Calibri"/>
      <family val="2"/>
      <scheme val="minor"/>
    </font>
    <font>
      <sz val="7"/>
      <name val="Calibri"/>
      <family val="2"/>
      <scheme val="minor"/>
    </font>
    <font>
      <sz val="11"/>
      <color theme="1"/>
      <name val="Trebuchet MS"/>
      <family val="2"/>
    </font>
    <font>
      <b/>
      <sz val="11"/>
      <color theme="1"/>
      <name val="Trebuchet MS"/>
      <family val="2"/>
    </font>
    <font>
      <b/>
      <sz val="12"/>
      <color theme="1"/>
      <name val="Trebuchet MS"/>
      <family val="2"/>
    </font>
    <font>
      <b/>
      <sz val="14"/>
      <name val="Trebuchet MS"/>
      <family val="2"/>
    </font>
    <font>
      <sz val="14"/>
      <name val="Trebuchet MS"/>
      <family val="2"/>
    </font>
    <font>
      <b/>
      <sz val="12"/>
      <name val="Trebuchet MS"/>
      <family val="2"/>
    </font>
    <font>
      <b/>
      <sz val="11"/>
      <name val="Trebuchet MS"/>
      <family val="2"/>
    </font>
    <font>
      <sz val="10"/>
      <name val="Trebuchet MS"/>
      <family val="2"/>
    </font>
    <font>
      <sz val="10"/>
      <color theme="1"/>
      <name val="Trebuchet MS"/>
      <family val="2"/>
    </font>
    <font>
      <b/>
      <sz val="10"/>
      <name val="Trebuchet MS"/>
      <family val="2"/>
    </font>
    <font>
      <sz val="8"/>
      <name val="Trebuchet MS"/>
      <family val="2"/>
    </font>
    <font>
      <sz val="10"/>
      <color indexed="8"/>
      <name val="Trebuchet MS"/>
      <family val="2"/>
    </font>
    <font>
      <b/>
      <sz val="10"/>
      <color rgb="FFFF0000"/>
      <name val="Trebuchet MS"/>
      <family val="2"/>
    </font>
    <font>
      <sz val="11"/>
      <name val="Calibri"/>
      <family val="2"/>
      <scheme val="minor"/>
    </font>
  </fonts>
  <fills count="12">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s>
  <borders count="51">
    <border>
      <left/>
      <right/>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cellStyleXfs>
  <cellXfs count="334">
    <xf numFmtId="0" fontId="0" fillId="0" borderId="0" xfId="0"/>
    <xf numFmtId="0" fontId="4" fillId="0" borderId="16" xfId="1" applyFont="1" applyFill="1" applyBorder="1" applyAlignment="1">
      <alignment vertical="center" wrapText="1"/>
    </xf>
    <xf numFmtId="0" fontId="3" fillId="0" borderId="16" xfId="1" applyFont="1" applyFill="1" applyBorder="1" applyAlignment="1">
      <alignment horizontal="center" vertical="center" textRotation="90" wrapText="1"/>
    </xf>
    <xf numFmtId="0" fontId="4" fillId="0" borderId="16"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5" xfId="0" applyFont="1" applyFill="1" applyBorder="1" applyAlignment="1" applyProtection="1">
      <alignment horizontal="center" vertical="center" wrapText="1"/>
    </xf>
    <xf numFmtId="0" fontId="8" fillId="0" borderId="1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justify" vertical="center" wrapText="1"/>
    </xf>
    <xf numFmtId="0" fontId="6" fillId="0" borderId="24" xfId="0" applyFont="1" applyFill="1" applyBorder="1" applyAlignment="1">
      <alignment horizontal="center" vertical="center" textRotation="90" wrapText="1"/>
    </xf>
    <xf numFmtId="0" fontId="9" fillId="0" borderId="24" xfId="0" applyFont="1" applyFill="1" applyBorder="1" applyAlignment="1">
      <alignment horizontal="center" vertical="center" wrapText="1"/>
    </xf>
    <xf numFmtId="0" fontId="6" fillId="0" borderId="24" xfId="0" applyFont="1" applyFill="1" applyBorder="1" applyAlignment="1" applyProtection="1">
      <alignment horizontal="center" vertical="center" wrapText="1"/>
    </xf>
    <xf numFmtId="0" fontId="8"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8" fillId="6" borderId="24" xfId="0" applyFont="1" applyFill="1" applyBorder="1" applyAlignment="1">
      <alignment horizontal="center" vertical="center"/>
    </xf>
    <xf numFmtId="0" fontId="8" fillId="2"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9" fillId="0" borderId="25" xfId="0" applyFont="1" applyFill="1" applyBorder="1" applyAlignment="1">
      <alignment horizontal="center" vertical="center" wrapText="1"/>
    </xf>
    <xf numFmtId="0" fontId="8" fillId="6" borderId="25" xfId="0" applyFont="1" applyFill="1" applyBorder="1" applyAlignment="1">
      <alignment horizontal="center" vertical="center"/>
    </xf>
    <xf numFmtId="0" fontId="6" fillId="0" borderId="27" xfId="0" applyFont="1" applyFill="1" applyBorder="1" applyAlignment="1">
      <alignment horizontal="justify" vertical="center" wrapText="1"/>
    </xf>
    <xf numFmtId="0" fontId="8" fillId="5"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7" borderId="25" xfId="0" applyFont="1" applyFill="1" applyBorder="1" applyAlignment="1">
      <alignment horizontal="center" vertical="center"/>
    </xf>
    <xf numFmtId="0" fontId="3" fillId="0" borderId="1" xfId="1" applyFont="1" applyFill="1" applyBorder="1" applyAlignment="1">
      <alignment horizontal="center" vertical="center" textRotation="90" wrapText="1"/>
    </xf>
    <xf numFmtId="0" fontId="8" fillId="0" borderId="16" xfId="1" applyFont="1" applyFill="1" applyBorder="1" applyAlignment="1">
      <alignment horizontal="center" vertical="center" textRotation="90" wrapText="1"/>
    </xf>
    <xf numFmtId="0" fontId="4" fillId="0" borderId="1" xfId="1" applyFont="1" applyFill="1" applyBorder="1" applyAlignment="1">
      <alignment horizontal="center" vertical="center" textRotation="90" wrapText="1"/>
    </xf>
    <xf numFmtId="0" fontId="6" fillId="0" borderId="3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4" xfId="0" applyFont="1" applyFill="1" applyBorder="1" applyAlignment="1">
      <alignment vertical="center" textRotation="90"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Fill="1" applyBorder="1" applyAlignment="1">
      <alignment horizontal="center" vertical="center"/>
    </xf>
    <xf numFmtId="0" fontId="6" fillId="11" borderId="24" xfId="1" applyFont="1" applyFill="1" applyBorder="1" applyAlignment="1">
      <alignment horizontal="center" vertical="center" wrapText="1"/>
    </xf>
    <xf numFmtId="0" fontId="7" fillId="0" borderId="24" xfId="1" applyFont="1" applyFill="1" applyBorder="1" applyAlignment="1">
      <alignment horizontal="justify" vertical="center" wrapText="1"/>
    </xf>
    <xf numFmtId="0" fontId="6" fillId="0" borderId="24" xfId="1" applyFont="1" applyFill="1" applyBorder="1" applyAlignment="1">
      <alignment horizontal="justify" vertical="center" wrapText="1"/>
    </xf>
    <xf numFmtId="0" fontId="10" fillId="11" borderId="24" xfId="1" applyFont="1" applyFill="1" applyBorder="1" applyAlignment="1">
      <alignment horizontal="justify" vertical="center" wrapText="1"/>
    </xf>
    <xf numFmtId="0" fontId="6" fillId="0" borderId="0" xfId="0" applyFont="1" applyFill="1" applyBorder="1" applyAlignment="1">
      <alignment horizontal="center" vertical="center"/>
    </xf>
    <xf numFmtId="0" fontId="4" fillId="0" borderId="16" xfId="1" applyFont="1" applyFill="1" applyBorder="1" applyAlignment="1">
      <alignment horizontal="center" vertical="center" wrapText="1"/>
    </xf>
    <xf numFmtId="0" fontId="6" fillId="0" borderId="30" xfId="0" applyFont="1" applyFill="1" applyBorder="1" applyAlignment="1">
      <alignment vertical="center" wrapText="1"/>
    </xf>
    <xf numFmtId="0" fontId="0" fillId="0" borderId="9" xfId="0" applyBorder="1"/>
    <xf numFmtId="0" fontId="6" fillId="0" borderId="13"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2" borderId="24" xfId="0" applyFont="1" applyFill="1" applyBorder="1" applyAlignment="1">
      <alignment horizontal="center" vertical="center"/>
    </xf>
    <xf numFmtId="0" fontId="6" fillId="0" borderId="33" xfId="0" applyFont="1" applyFill="1" applyBorder="1" applyAlignment="1">
      <alignment vertical="center" wrapText="1"/>
    </xf>
    <xf numFmtId="0" fontId="8" fillId="4" borderId="24" xfId="0" applyFont="1" applyFill="1" applyBorder="1" applyAlignment="1">
      <alignment horizontal="center" vertical="center"/>
    </xf>
    <xf numFmtId="0" fontId="10" fillId="11" borderId="24" xfId="1" applyFont="1" applyFill="1" applyBorder="1" applyAlignment="1">
      <alignment horizontal="center" vertical="center" wrapText="1"/>
    </xf>
    <xf numFmtId="0" fontId="3" fillId="0" borderId="16" xfId="1" applyFont="1" applyFill="1" applyBorder="1" applyAlignment="1">
      <alignment horizontal="center" vertical="center" textRotation="90" wrapText="1"/>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xf>
    <xf numFmtId="0" fontId="3" fillId="0" borderId="16" xfId="1" applyFont="1" applyFill="1" applyBorder="1" applyAlignment="1">
      <alignment horizontal="center" vertical="center" textRotation="90" wrapText="1"/>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wrapText="1"/>
    </xf>
    <xf numFmtId="0" fontId="3" fillId="0" borderId="16" xfId="1" applyFont="1" applyFill="1" applyBorder="1" applyAlignment="1">
      <alignment horizontal="center" vertical="center" textRotation="90" wrapText="1"/>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xf>
    <xf numFmtId="0" fontId="3" fillId="0" borderId="16" xfId="1" applyFont="1" applyFill="1" applyBorder="1" applyAlignment="1">
      <alignment horizontal="center" vertical="center" textRotation="90" wrapText="1"/>
    </xf>
    <xf numFmtId="0" fontId="3" fillId="0" borderId="16" xfId="1"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37" xfId="0" applyFont="1" applyFill="1" applyBorder="1" applyAlignment="1">
      <alignment horizontal="center" vertical="center" wrapText="1"/>
    </xf>
    <xf numFmtId="0" fontId="6" fillId="0" borderId="24" xfId="0" applyFont="1" applyFill="1" applyBorder="1" applyAlignment="1">
      <alignment horizontal="center" vertical="center" textRotation="90" wrapText="1"/>
    </xf>
    <xf numFmtId="0" fontId="6" fillId="0" borderId="24" xfId="0" applyFont="1" applyFill="1" applyBorder="1" applyAlignment="1">
      <alignment horizontal="center" vertical="center"/>
    </xf>
    <xf numFmtId="0" fontId="0" fillId="0" borderId="10" xfId="0" applyBorder="1"/>
    <xf numFmtId="0" fontId="0" fillId="0" borderId="12" xfId="0" applyBorder="1"/>
    <xf numFmtId="0" fontId="12" fillId="0" borderId="24" xfId="0" applyFont="1" applyBorder="1" applyAlignment="1">
      <alignment horizontal="left"/>
    </xf>
    <xf numFmtId="0" fontId="12" fillId="0" borderId="0" xfId="0" applyFont="1"/>
    <xf numFmtId="0" fontId="17" fillId="0" borderId="16" xfId="1" applyFont="1" applyFill="1" applyBorder="1" applyAlignment="1">
      <alignment vertical="center" wrapText="1"/>
    </xf>
    <xf numFmtId="0" fontId="15" fillId="0" borderId="21" xfId="1" applyFont="1" applyFill="1" applyBorder="1" applyAlignment="1">
      <alignment horizontal="center" vertical="center" textRotation="90" wrapText="1"/>
    </xf>
    <xf numFmtId="0" fontId="15" fillId="0" borderId="16" xfId="1" applyFont="1" applyFill="1" applyBorder="1" applyAlignment="1">
      <alignment horizontal="center" vertical="center" textRotation="90" wrapText="1"/>
    </xf>
    <xf numFmtId="0" fontId="15" fillId="0" borderId="18" xfId="1" applyFont="1" applyFill="1" applyBorder="1" applyAlignment="1">
      <alignment horizontal="center" vertical="center" textRotation="90" wrapText="1"/>
    </xf>
    <xf numFmtId="0" fontId="17" fillId="0" borderId="21" xfId="1" applyFont="1" applyFill="1" applyBorder="1" applyAlignment="1">
      <alignment horizontal="center" vertical="center" textRotation="90" wrapText="1"/>
    </xf>
    <xf numFmtId="0" fontId="17" fillId="0" borderId="18" xfId="1" applyFont="1" applyFill="1" applyBorder="1" applyAlignment="1">
      <alignment horizontal="center" vertical="center" textRotation="90" wrapText="1"/>
    </xf>
    <xf numFmtId="0" fontId="17" fillId="0" borderId="16" xfId="1" applyFont="1" applyFill="1" applyBorder="1" applyAlignment="1">
      <alignment horizontal="center" vertical="center" textRotation="90" wrapText="1"/>
    </xf>
    <xf numFmtId="0" fontId="18" fillId="0" borderId="16" xfId="1" applyFont="1" applyFill="1" applyBorder="1" applyAlignment="1">
      <alignment horizontal="center" vertical="center" textRotation="90"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0" fillId="0" borderId="12"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0" fontId="19" fillId="0" borderId="2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5" xfId="0" applyFont="1" applyFill="1" applyBorder="1" applyAlignment="1" applyProtection="1">
      <alignment horizontal="center" vertical="center" wrapText="1"/>
    </xf>
    <xf numFmtId="0" fontId="21" fillId="0" borderId="11"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21" fillId="0" borderId="25" xfId="0" applyFont="1" applyFill="1" applyBorder="1" applyAlignment="1">
      <alignment horizontal="center" vertical="center"/>
    </xf>
    <xf numFmtId="0" fontId="21" fillId="2" borderId="1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1" fillId="3" borderId="25" xfId="0" applyFont="1" applyFill="1" applyBorder="1" applyAlignment="1">
      <alignment horizontal="center" vertical="center"/>
    </xf>
    <xf numFmtId="0" fontId="21" fillId="4" borderId="11" xfId="0" applyFont="1" applyFill="1" applyBorder="1" applyAlignment="1">
      <alignment horizontal="center" vertical="center" wrapText="1"/>
    </xf>
    <xf numFmtId="0" fontId="19" fillId="0" borderId="25" xfId="0" applyFont="1" applyFill="1" applyBorder="1" applyAlignment="1">
      <alignment horizontal="justify" vertical="center" wrapText="1"/>
    </xf>
    <xf numFmtId="0" fontId="21" fillId="5" borderId="11" xfId="0" applyFont="1" applyFill="1" applyBorder="1" applyAlignment="1">
      <alignment horizontal="center" vertical="center"/>
    </xf>
    <xf numFmtId="0" fontId="21" fillId="4" borderId="25" xfId="0" applyFont="1" applyFill="1" applyBorder="1" applyAlignment="1">
      <alignment horizontal="center" vertical="center"/>
    </xf>
    <xf numFmtId="0" fontId="21" fillId="3" borderId="11" xfId="0" applyFont="1" applyFill="1" applyBorder="1" applyAlignment="1">
      <alignment horizontal="center" vertical="center" wrapText="1"/>
    </xf>
    <xf numFmtId="0" fontId="19" fillId="0" borderId="24" xfId="0" applyFont="1" applyFill="1" applyBorder="1" applyAlignment="1">
      <alignment horizontal="center" vertical="center" textRotation="90" wrapText="1"/>
    </xf>
    <xf numFmtId="0" fontId="19" fillId="0" borderId="30" xfId="0" applyFont="1" applyFill="1" applyBorder="1" applyAlignment="1">
      <alignment horizontal="justify" vertical="center" wrapText="1"/>
    </xf>
    <xf numFmtId="0" fontId="19" fillId="0" borderId="29" xfId="0" applyFont="1" applyFill="1" applyBorder="1" applyAlignment="1">
      <alignment horizontal="justify" vertical="justify" wrapText="1"/>
    </xf>
    <xf numFmtId="0" fontId="19" fillId="0" borderId="29"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9" fillId="0" borderId="24" xfId="0" applyFont="1" applyFill="1" applyBorder="1" applyAlignment="1" applyProtection="1">
      <alignment horizontal="center" vertical="center" wrapText="1"/>
    </xf>
    <xf numFmtId="0" fontId="21" fillId="0" borderId="24" xfId="0" applyFont="1" applyFill="1" applyBorder="1" applyAlignment="1">
      <alignment horizontal="center" vertical="center"/>
    </xf>
    <xf numFmtId="0" fontId="19" fillId="0" borderId="24" xfId="0" applyFont="1" applyFill="1" applyBorder="1" applyAlignment="1">
      <alignment horizontal="center" vertical="center"/>
    </xf>
    <xf numFmtId="0" fontId="21" fillId="6" borderId="24" xfId="0" applyFont="1" applyFill="1" applyBorder="1" applyAlignment="1">
      <alignment horizontal="center" vertical="center"/>
    </xf>
    <xf numFmtId="0" fontId="21" fillId="2" borderId="24" xfId="0" applyFont="1" applyFill="1" applyBorder="1" applyAlignment="1">
      <alignment horizontal="center" vertical="center" wrapText="1"/>
    </xf>
    <xf numFmtId="0" fontId="19" fillId="0" borderId="24" xfId="0" applyFont="1" applyFill="1" applyBorder="1" applyAlignment="1">
      <alignment horizontal="justify" vertical="center" wrapText="1"/>
    </xf>
    <xf numFmtId="0" fontId="22" fillId="0" borderId="25" xfId="0" applyFont="1" applyFill="1" applyBorder="1" applyAlignment="1">
      <alignment horizontal="center" vertical="center" wrapText="1"/>
    </xf>
    <xf numFmtId="0" fontId="21" fillId="6" borderId="25" xfId="0" applyFont="1" applyFill="1" applyBorder="1" applyAlignment="1">
      <alignment horizontal="center" vertical="center"/>
    </xf>
    <xf numFmtId="0" fontId="19" fillId="0" borderId="27" xfId="0" applyFont="1" applyFill="1" applyBorder="1" applyAlignment="1">
      <alignment horizontal="justify" vertical="center" wrapText="1"/>
    </xf>
    <xf numFmtId="0" fontId="21" fillId="5" borderId="1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1" fillId="7" borderId="25" xfId="0" applyFont="1" applyFill="1" applyBorder="1" applyAlignment="1">
      <alignment horizontal="center" vertical="center"/>
    </xf>
    <xf numFmtId="0" fontId="15" fillId="0" borderId="1" xfId="1" applyFont="1" applyFill="1" applyBorder="1" applyAlignment="1">
      <alignment horizontal="center" vertical="center" textRotation="90" wrapText="1"/>
    </xf>
    <xf numFmtId="0" fontId="17" fillId="0" borderId="1" xfId="1" applyFont="1" applyFill="1" applyBorder="1" applyAlignment="1">
      <alignment horizontal="center" vertical="center" textRotation="90" wrapText="1"/>
    </xf>
    <xf numFmtId="0" fontId="21" fillId="3" borderId="24" xfId="0" applyFont="1" applyFill="1" applyBorder="1" applyAlignment="1">
      <alignment horizontal="center" vertical="center"/>
    </xf>
    <xf numFmtId="0" fontId="23" fillId="11" borderId="24" xfId="1" applyFont="1" applyFill="1" applyBorder="1" applyAlignment="1">
      <alignment horizontal="justify" vertical="center"/>
    </xf>
    <xf numFmtId="0" fontId="19" fillId="11" borderId="24" xfId="1" applyFont="1" applyFill="1" applyBorder="1" applyAlignment="1">
      <alignment horizontal="center" vertical="center"/>
    </xf>
    <xf numFmtId="0" fontId="19" fillId="0" borderId="24" xfId="1" applyFont="1" applyFill="1" applyBorder="1" applyAlignment="1">
      <alignment horizontal="justify" vertical="center"/>
    </xf>
    <xf numFmtId="0" fontId="21" fillId="3" borderId="24" xfId="0" applyFont="1" applyFill="1" applyBorder="1" applyAlignment="1">
      <alignment horizontal="center" vertical="center" wrapText="1"/>
    </xf>
    <xf numFmtId="0" fontId="20" fillId="0" borderId="24" xfId="1" applyFont="1" applyFill="1" applyBorder="1" applyAlignment="1">
      <alignment vertical="center" wrapText="1"/>
    </xf>
    <xf numFmtId="0" fontId="19" fillId="11" borderId="24" xfId="1" applyFont="1" applyFill="1" applyBorder="1" applyAlignment="1">
      <alignment horizontal="center" vertical="center" wrapText="1"/>
    </xf>
    <xf numFmtId="0" fontId="19" fillId="11" borderId="24" xfId="1" applyFont="1" applyFill="1" applyBorder="1" applyAlignment="1">
      <alignment vertical="center" wrapText="1"/>
    </xf>
    <xf numFmtId="0" fontId="20" fillId="0" borderId="24" xfId="1" applyFont="1" applyFill="1" applyBorder="1" applyAlignment="1">
      <alignment horizontal="justify" vertical="center" wrapText="1"/>
    </xf>
    <xf numFmtId="0" fontId="19" fillId="0" borderId="24" xfId="1" applyFont="1" applyFill="1" applyBorder="1" applyAlignment="1">
      <alignment horizontal="center" vertical="center" wrapText="1"/>
    </xf>
    <xf numFmtId="0" fontId="19" fillId="0" borderId="24" xfId="1" applyFont="1" applyFill="1" applyBorder="1" applyAlignment="1">
      <alignment horizontal="justify" vertical="center" wrapText="1"/>
    </xf>
    <xf numFmtId="0" fontId="21" fillId="4" borderId="24" xfId="0" applyFont="1" applyFill="1" applyBorder="1" applyAlignment="1">
      <alignment horizontal="center" vertical="center" wrapText="1"/>
    </xf>
    <xf numFmtId="0" fontId="23" fillId="11" borderId="24" xfId="1" applyFont="1" applyFill="1" applyBorder="1" applyAlignment="1">
      <alignment horizontal="justify" vertical="center" wrapText="1"/>
    </xf>
    <xf numFmtId="0" fontId="23" fillId="11" borderId="12" xfId="1" applyFont="1" applyFill="1" applyBorder="1" applyAlignment="1">
      <alignment horizontal="justify" vertical="center" wrapText="1"/>
    </xf>
    <xf numFmtId="0" fontId="19" fillId="0" borderId="24" xfId="1" applyFont="1" applyFill="1" applyBorder="1" applyAlignment="1" applyProtection="1">
      <alignment horizontal="left" vertical="center" wrapText="1"/>
      <protection locked="0"/>
    </xf>
    <xf numFmtId="0" fontId="19" fillId="11" borderId="24" xfId="1" applyFont="1" applyFill="1" applyBorder="1" applyAlignment="1" applyProtection="1">
      <alignment horizontal="center" vertical="center" wrapText="1"/>
      <protection locked="0"/>
    </xf>
    <xf numFmtId="0" fontId="19" fillId="11" borderId="24" xfId="1" applyFont="1" applyFill="1" applyBorder="1" applyAlignment="1" applyProtection="1">
      <alignment horizontal="left" vertical="center" wrapText="1"/>
      <protection locked="0"/>
    </xf>
    <xf numFmtId="0" fontId="19" fillId="11" borderId="24" xfId="1" applyFont="1" applyFill="1" applyBorder="1" applyAlignment="1" applyProtection="1">
      <alignment horizontal="center" vertical="center" wrapText="1"/>
    </xf>
    <xf numFmtId="0" fontId="23" fillId="11" borderId="24"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23" fillId="11" borderId="12" xfId="1" applyFont="1" applyFill="1" applyBorder="1" applyAlignment="1">
      <alignment horizontal="left" vertical="center" wrapText="1"/>
    </xf>
    <xf numFmtId="0" fontId="19" fillId="0" borderId="24" xfId="0"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17" fillId="0" borderId="16" xfId="1" applyFont="1" applyFill="1" applyBorder="1" applyAlignment="1">
      <alignment horizontal="center" vertical="center" wrapText="1"/>
    </xf>
    <xf numFmtId="0" fontId="19" fillId="0" borderId="37"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19" fillId="0" borderId="24" xfId="0" applyFont="1" applyBorder="1" applyAlignment="1">
      <alignment horizontal="center" vertical="center" textRotation="90" wrapText="1"/>
    </xf>
    <xf numFmtId="0" fontId="19" fillId="0" borderId="30" xfId="0" applyFont="1" applyFill="1" applyBorder="1" applyAlignment="1">
      <alignment vertical="center" wrapText="1"/>
    </xf>
    <xf numFmtId="0" fontId="19" fillId="0" borderId="24" xfId="0" applyFont="1" applyFill="1" applyBorder="1" applyAlignment="1">
      <alignment horizontal="justify" vertical="justify" wrapText="1"/>
    </xf>
    <xf numFmtId="0" fontId="3" fillId="0" borderId="16" xfId="1" applyFont="1" applyFill="1" applyBorder="1" applyAlignment="1">
      <alignment horizontal="center" vertical="center" textRotation="90" wrapText="1"/>
    </xf>
    <xf numFmtId="0" fontId="6" fillId="0" borderId="3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24" xfId="0" applyFont="1" applyFill="1" applyBorder="1" applyAlignment="1">
      <alignment horizontal="center" vertical="center"/>
    </xf>
    <xf numFmtId="0" fontId="8" fillId="11"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3" fillId="0" borderId="2" xfId="1" applyFont="1" applyFill="1" applyBorder="1" applyAlignment="1">
      <alignment horizontal="center" vertical="center" textRotation="90"/>
    </xf>
    <xf numFmtId="0" fontId="3" fillId="0" borderId="0" xfId="1" applyFont="1" applyFill="1" applyBorder="1" applyAlignment="1">
      <alignment horizontal="center" vertical="center" textRotation="90" wrapText="1"/>
    </xf>
    <xf numFmtId="0" fontId="3" fillId="0" borderId="4" xfId="1" applyFont="1" applyFill="1" applyBorder="1" applyAlignment="1">
      <alignment horizontal="center" vertical="center" textRotation="90" wrapText="1"/>
    </xf>
    <xf numFmtId="0" fontId="8" fillId="0" borderId="0" xfId="1" applyFont="1" applyFill="1" applyBorder="1" applyAlignment="1">
      <alignment horizontal="center" vertical="center" textRotation="90" wrapText="1"/>
    </xf>
    <xf numFmtId="0" fontId="4" fillId="0" borderId="0" xfId="1" applyFont="1" applyFill="1" applyBorder="1" applyAlignment="1">
      <alignment horizontal="center" vertical="center" textRotation="90" wrapText="1"/>
    </xf>
    <xf numFmtId="0" fontId="5" fillId="0" borderId="0" xfId="1" applyFont="1" applyFill="1" applyBorder="1" applyAlignment="1">
      <alignment horizontal="center" vertical="center" textRotation="90" wrapText="1"/>
    </xf>
    <xf numFmtId="0" fontId="5" fillId="0" borderId="9" xfId="1" applyFont="1" applyFill="1" applyBorder="1" applyAlignment="1">
      <alignment horizontal="center" vertical="center" textRotation="90" wrapText="1"/>
    </xf>
    <xf numFmtId="0" fontId="25" fillId="0" borderId="0" xfId="1" applyFont="1" applyFill="1" applyBorder="1" applyAlignment="1">
      <alignment horizontal="center" vertical="center" textRotation="90" wrapText="1"/>
    </xf>
    <xf numFmtId="0" fontId="6" fillId="0" borderId="37" xfId="0"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16" xfId="1" applyFont="1" applyFill="1" applyBorder="1" applyAlignment="1">
      <alignment horizontal="center" vertical="center" textRotation="90"/>
    </xf>
    <xf numFmtId="0" fontId="3" fillId="0" borderId="20" xfId="1" applyFont="1" applyFill="1" applyBorder="1" applyAlignment="1">
      <alignment horizontal="center" vertical="center" textRotation="90"/>
    </xf>
    <xf numFmtId="0" fontId="6" fillId="0" borderId="30" xfId="0" applyFont="1" applyFill="1" applyBorder="1" applyAlignment="1">
      <alignment horizontal="center" vertical="center" textRotation="90"/>
    </xf>
    <xf numFmtId="0" fontId="6" fillId="0" borderId="32" xfId="0" applyFont="1" applyFill="1" applyBorder="1" applyAlignment="1">
      <alignment horizontal="center" vertical="center" textRotation="90"/>
    </xf>
    <xf numFmtId="0" fontId="6" fillId="0" borderId="33" xfId="0" applyFont="1" applyFill="1" applyBorder="1" applyAlignment="1">
      <alignment horizontal="center" vertical="center" textRotation="90"/>
    </xf>
    <xf numFmtId="0" fontId="3" fillId="0" borderId="16" xfId="1" applyFont="1" applyFill="1" applyBorder="1" applyAlignment="1">
      <alignment horizontal="center" vertical="center" textRotation="90" wrapText="1"/>
    </xf>
    <xf numFmtId="0" fontId="3" fillId="0" borderId="20" xfId="1"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4" xfId="0" applyFont="1" applyFill="1" applyBorder="1" applyAlignment="1">
      <alignment horizontal="justify" vertical="center" wrapText="1"/>
    </xf>
    <xf numFmtId="0" fontId="6" fillId="0" borderId="36" xfId="0" applyFont="1" applyFill="1" applyBorder="1" applyAlignment="1">
      <alignment horizontal="center" vertical="center" textRotation="90" wrapText="1"/>
    </xf>
    <xf numFmtId="0" fontId="6" fillId="0" borderId="38" xfId="0" applyFont="1" applyFill="1" applyBorder="1" applyAlignment="1">
      <alignment horizontal="center" vertical="center" textRotation="90" wrapText="1"/>
    </xf>
    <xf numFmtId="0" fontId="6" fillId="0" borderId="39" xfId="0" applyFont="1" applyFill="1" applyBorder="1" applyAlignment="1">
      <alignment horizontal="center" vertical="center" textRotation="90" wrapText="1"/>
    </xf>
    <xf numFmtId="0" fontId="6" fillId="0" borderId="30"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33" xfId="0" applyFont="1" applyFill="1" applyBorder="1" applyAlignment="1">
      <alignment horizontal="center" vertical="center" textRotation="90"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6" fillId="0" borderId="24" xfId="0" applyFont="1" applyFill="1" applyBorder="1" applyAlignment="1">
      <alignment horizontal="left" vertical="center" wrapText="1"/>
    </xf>
    <xf numFmtId="0" fontId="16" fillId="0" borderId="24" xfId="0" applyFont="1" applyBorder="1" applyAlignment="1">
      <alignment horizontal="left" vertical="center"/>
    </xf>
    <xf numFmtId="0" fontId="12" fillId="0" borderId="11" xfId="0" applyFont="1" applyBorder="1" applyAlignment="1">
      <alignment horizontal="center"/>
    </xf>
    <xf numFmtId="0" fontId="0" fillId="0" borderId="10" xfId="0" applyBorder="1" applyAlignment="1">
      <alignment horizontal="left"/>
    </xf>
    <xf numFmtId="0" fontId="0" fillId="0" borderId="12"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4" xfId="0" applyFont="1" applyFill="1" applyBorder="1" applyAlignment="1">
      <alignment horizontal="left" vertical="center" wrapText="1"/>
    </xf>
    <xf numFmtId="0" fontId="12" fillId="0" borderId="24" xfId="0" applyFont="1" applyBorder="1" applyAlignment="1">
      <alignment horizontal="center"/>
    </xf>
    <xf numFmtId="0" fontId="14" fillId="0" borderId="24" xfId="0" applyFont="1" applyBorder="1" applyAlignment="1">
      <alignment horizontal="center" vertical="center" wrapText="1"/>
    </xf>
    <xf numFmtId="0" fontId="13" fillId="0" borderId="24" xfId="0" applyFont="1" applyBorder="1" applyAlignment="1">
      <alignment horizontal="center"/>
    </xf>
    <xf numFmtId="0" fontId="17" fillId="0" borderId="17" xfId="1" applyFont="1" applyFill="1" applyBorder="1" applyAlignment="1">
      <alignment horizontal="center" vertical="center" wrapText="1"/>
    </xf>
    <xf numFmtId="0" fontId="17" fillId="0" borderId="18"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16" xfId="1" applyFont="1" applyFill="1" applyBorder="1" applyAlignment="1">
      <alignment horizontal="center" vertical="center" textRotation="90" wrapText="1"/>
    </xf>
    <xf numFmtId="0" fontId="15" fillId="0" borderId="22" xfId="1" applyFont="1" applyFill="1" applyBorder="1" applyAlignment="1">
      <alignment horizontal="center" vertical="center" textRotation="90" wrapText="1"/>
    </xf>
    <xf numFmtId="0" fontId="15" fillId="0" borderId="16" xfId="1" applyFont="1" applyFill="1" applyBorder="1" applyAlignment="1">
      <alignment horizontal="center" vertical="center" textRotation="90"/>
    </xf>
    <xf numFmtId="0" fontId="15" fillId="0" borderId="20" xfId="1" applyFont="1" applyFill="1" applyBorder="1" applyAlignment="1">
      <alignment horizontal="center" vertical="center" textRotation="90"/>
    </xf>
    <xf numFmtId="0" fontId="15" fillId="0" borderId="20" xfId="1" applyFont="1" applyFill="1" applyBorder="1" applyAlignment="1">
      <alignment horizontal="center" vertical="center" textRotation="90" wrapText="1"/>
    </xf>
    <xf numFmtId="0" fontId="19" fillId="0" borderId="23"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xf>
    <xf numFmtId="0" fontId="19" fillId="0" borderId="24" xfId="0" applyFont="1" applyFill="1" applyBorder="1" applyAlignment="1">
      <alignment horizontal="center" vertical="center" textRotation="90" wrapText="1"/>
    </xf>
    <xf numFmtId="0" fontId="19" fillId="0" borderId="24" xfId="0" applyFont="1" applyFill="1" applyBorder="1" applyAlignment="1">
      <alignment horizontal="center" vertical="center"/>
    </xf>
    <xf numFmtId="0" fontId="19" fillId="0" borderId="24" xfId="0" applyFont="1" applyFill="1" applyBorder="1" applyAlignment="1">
      <alignment horizontal="justify"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0" xfId="0" applyFont="1" applyFill="1" applyBorder="1" applyAlignment="1">
      <alignment horizontal="center" vertical="center" textRotation="90" wrapText="1"/>
    </xf>
    <xf numFmtId="0" fontId="19" fillId="0" borderId="32" xfId="0" applyFont="1" applyFill="1" applyBorder="1" applyAlignment="1">
      <alignment horizontal="center" vertical="center" textRotation="90" wrapText="1"/>
    </xf>
    <xf numFmtId="0" fontId="19" fillId="0" borderId="33" xfId="0" applyFont="1" applyFill="1" applyBorder="1" applyAlignment="1">
      <alignment horizontal="center" vertical="center" textRotation="90" wrapText="1"/>
    </xf>
    <xf numFmtId="0" fontId="19" fillId="0" borderId="29"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1"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2" fillId="0" borderId="7" xfId="0" applyFont="1" applyBorder="1" applyAlignment="1">
      <alignment horizontal="center"/>
    </xf>
    <xf numFmtId="0" fontId="12" fillId="0" borderId="10" xfId="0" applyFont="1" applyBorder="1" applyAlignment="1">
      <alignment horizontal="left"/>
    </xf>
    <xf numFmtId="0" fontId="12" fillId="0" borderId="12" xfId="0" applyFont="1" applyBorder="1" applyAlignment="1">
      <alignment horizontal="left"/>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0"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9" fillId="0" borderId="24" xfId="0" applyFont="1" applyFill="1" applyBorder="1" applyAlignment="1">
      <alignment horizontal="center" vertical="center" wrapText="1"/>
    </xf>
    <xf numFmtId="0" fontId="19" fillId="0" borderId="30"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30"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2" fillId="0" borderId="12" xfId="0" applyFont="1" applyBorder="1" applyAlignment="1">
      <alignment horizontal="center"/>
    </xf>
    <xf numFmtId="0" fontId="15"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9" fillId="0" borderId="30" xfId="0" applyFont="1" applyFill="1" applyBorder="1" applyAlignment="1">
      <alignment horizontal="center" vertical="center" textRotation="90"/>
    </xf>
    <xf numFmtId="0" fontId="19" fillId="0" borderId="32" xfId="0" applyFont="1" applyFill="1" applyBorder="1" applyAlignment="1">
      <alignment horizontal="center" vertical="center" textRotation="90"/>
    </xf>
    <xf numFmtId="0" fontId="19" fillId="0" borderId="33" xfId="0" applyFont="1" applyFill="1" applyBorder="1" applyAlignment="1">
      <alignment horizontal="center" vertical="center" textRotation="90"/>
    </xf>
    <xf numFmtId="0" fontId="19" fillId="0" borderId="24" xfId="0" applyFont="1" applyBorder="1" applyAlignment="1">
      <alignment horizontal="center" vertical="center" textRotation="90" wrapText="1"/>
    </xf>
    <xf numFmtId="0" fontId="19" fillId="0" borderId="24" xfId="0" applyFont="1" applyBorder="1" applyAlignment="1">
      <alignment horizontal="center" vertical="center" textRotation="90"/>
    </xf>
    <xf numFmtId="0" fontId="19" fillId="0" borderId="36" xfId="0" applyFont="1" applyFill="1" applyBorder="1" applyAlignment="1">
      <alignment horizontal="center" vertical="center" textRotation="90" wrapText="1"/>
    </xf>
    <xf numFmtId="0" fontId="19" fillId="0" borderId="38"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37" xfId="0" applyFont="1" applyFill="1" applyBorder="1" applyAlignment="1">
      <alignment horizontal="center" vertical="center" wrapText="1"/>
    </xf>
    <xf numFmtId="0" fontId="0" fillId="0" borderId="11" xfId="0" applyBorder="1" applyAlignment="1">
      <alignment horizontal="center"/>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3" fillId="0" borderId="26" xfId="1" applyFont="1" applyFill="1" applyBorder="1" applyAlignment="1">
      <alignment horizontal="center" vertical="center" textRotation="90"/>
    </xf>
    <xf numFmtId="0" fontId="3" fillId="0" borderId="26" xfId="1" applyFont="1" applyFill="1" applyBorder="1" applyAlignment="1">
      <alignment horizontal="center" vertical="center" textRotation="90" wrapText="1"/>
    </xf>
    <xf numFmtId="0" fontId="6" fillId="0" borderId="30" xfId="0" applyFont="1" applyFill="1" applyBorder="1" applyAlignment="1">
      <alignment horizontal="center" vertical="justify" wrapText="1"/>
    </xf>
    <xf numFmtId="0" fontId="6" fillId="0" borderId="33" xfId="0" applyFont="1" applyFill="1" applyBorder="1" applyAlignment="1">
      <alignment horizontal="center" vertical="justify" wrapText="1"/>
    </xf>
    <xf numFmtId="0" fontId="6" fillId="0" borderId="3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4" xfId="0" applyFont="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xf>
    <xf numFmtId="0" fontId="6" fillId="0" borderId="2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6" fillId="8" borderId="17"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19"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41" xfId="0" applyFont="1" applyFill="1" applyBorder="1" applyAlignment="1">
      <alignment horizontal="center" vertical="center"/>
    </xf>
    <xf numFmtId="0" fontId="6" fillId="9" borderId="42"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19" xfId="0" applyFont="1" applyFill="1" applyBorder="1" applyAlignment="1">
      <alignment horizontal="center" vertical="center"/>
    </xf>
    <xf numFmtId="17" fontId="6" fillId="9" borderId="17" xfId="0" applyNumberFormat="1" applyFont="1" applyFill="1" applyBorder="1" applyAlignment="1">
      <alignment horizontal="left" vertical="center"/>
    </xf>
    <xf numFmtId="17" fontId="6" fillId="9" borderId="18" xfId="0" applyNumberFormat="1" applyFont="1" applyFill="1" applyBorder="1" applyAlignment="1">
      <alignment horizontal="left" vertical="center"/>
    </xf>
    <xf numFmtId="17" fontId="6" fillId="9" borderId="19" xfId="0" applyNumberFormat="1" applyFont="1" applyFill="1" applyBorder="1" applyAlignment="1">
      <alignment horizontal="left" vertical="center"/>
    </xf>
    <xf numFmtId="0" fontId="16" fillId="0" borderId="49" xfId="0" applyFont="1" applyBorder="1" applyAlignment="1">
      <alignment horizontal="left" vertical="center"/>
    </xf>
    <xf numFmtId="0" fontId="16" fillId="0" borderId="47" xfId="0" applyFont="1" applyBorder="1" applyAlignment="1">
      <alignment horizontal="left" vertical="center"/>
    </xf>
    <xf numFmtId="0" fontId="16" fillId="0" borderId="50" xfId="0" applyFont="1" applyBorder="1" applyAlignment="1">
      <alignment horizontal="left" vertical="center"/>
    </xf>
  </cellXfs>
  <cellStyles count="2">
    <cellStyle name="Normal" xfId="0" builtinId="0"/>
    <cellStyle name="Normal 2" xfId="1"/>
  </cellStyles>
  <dxfs count="920">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patternFill>
      </fill>
    </dxf>
    <dxf>
      <fill>
        <patternFill>
          <bgColor rgb="FFFFFF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66675</xdr:rowOff>
    </xdr:to>
    <xdr:pic>
      <xdr:nvPicPr>
        <xdr:cNvPr id="2" name="Imagen 1">
          <a:extLst>
            <a:ext uri="{FF2B5EF4-FFF2-40B4-BE49-F238E27FC236}">
              <a16:creationId xmlns:a16="http://schemas.microsoft.com/office/drawing/2014/main" xmlns="" id="{2DE6B7C5-B6E6-4305-99B2-122B6122BE4F}"/>
            </a:ext>
          </a:extLst>
        </xdr:cNvPr>
        <xdr:cNvPicPr>
          <a:picLocks noChangeAspect="1"/>
        </xdr:cNvPicPr>
      </xdr:nvPicPr>
      <xdr:blipFill>
        <a:blip xmlns:r="http://schemas.openxmlformats.org/officeDocument/2006/relationships" r:embed="rId1"/>
        <a:stretch>
          <a:fillRect/>
        </a:stretch>
      </xdr:blipFill>
      <xdr:spPr>
        <a:xfrm>
          <a:off x="762000" y="85725"/>
          <a:ext cx="2076449" cy="762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723900</xdr:colOff>
      <xdr:row>0</xdr:row>
      <xdr:rowOff>0</xdr:rowOff>
    </xdr:from>
    <xdr:to>
      <xdr:col>4</xdr:col>
      <xdr:colOff>514349</xdr:colOff>
      <xdr:row>4</xdr:row>
      <xdr:rowOff>28575</xdr:rowOff>
    </xdr:to>
    <xdr:pic>
      <xdr:nvPicPr>
        <xdr:cNvPr id="2" name="Imagen 1">
          <a:extLst>
            <a:ext uri="{FF2B5EF4-FFF2-40B4-BE49-F238E27FC236}">
              <a16:creationId xmlns:a16="http://schemas.microsoft.com/office/drawing/2014/main" xmlns="" id="{2CAA1099-2D59-4F16-A87C-6DFF3D736AC6}"/>
            </a:ext>
          </a:extLst>
        </xdr:cNvPr>
        <xdr:cNvPicPr>
          <a:picLocks noChangeAspect="1"/>
        </xdr:cNvPicPr>
      </xdr:nvPicPr>
      <xdr:blipFill>
        <a:blip xmlns:r="http://schemas.openxmlformats.org/officeDocument/2006/relationships" r:embed="rId1"/>
        <a:stretch>
          <a:fillRect/>
        </a:stretch>
      </xdr:blipFill>
      <xdr:spPr>
        <a:xfrm>
          <a:off x="1485900" y="0"/>
          <a:ext cx="2076449" cy="11144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561976</xdr:colOff>
      <xdr:row>0</xdr:row>
      <xdr:rowOff>0</xdr:rowOff>
    </xdr:from>
    <xdr:to>
      <xdr:col>4</xdr:col>
      <xdr:colOff>704850</xdr:colOff>
      <xdr:row>4</xdr:row>
      <xdr:rowOff>9525</xdr:rowOff>
    </xdr:to>
    <xdr:pic>
      <xdr:nvPicPr>
        <xdr:cNvPr id="2" name="Imagen 1">
          <a:extLst>
            <a:ext uri="{FF2B5EF4-FFF2-40B4-BE49-F238E27FC236}">
              <a16:creationId xmlns:a16="http://schemas.microsoft.com/office/drawing/2014/main" xmlns="" id="{A9B7F1D7-2EC4-4040-9DCB-CDC98A748B77}"/>
            </a:ext>
          </a:extLst>
        </xdr:cNvPr>
        <xdr:cNvPicPr>
          <a:picLocks noChangeAspect="1"/>
        </xdr:cNvPicPr>
      </xdr:nvPicPr>
      <xdr:blipFill>
        <a:blip xmlns:r="http://schemas.openxmlformats.org/officeDocument/2006/relationships" r:embed="rId1"/>
        <a:stretch>
          <a:fillRect/>
        </a:stretch>
      </xdr:blipFill>
      <xdr:spPr>
        <a:xfrm>
          <a:off x="1323976" y="0"/>
          <a:ext cx="2428874" cy="10953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619126</xdr:colOff>
      <xdr:row>0</xdr:row>
      <xdr:rowOff>0</xdr:rowOff>
    </xdr:from>
    <xdr:to>
      <xdr:col>5</xdr:col>
      <xdr:colOff>0</xdr:colOff>
      <xdr:row>4</xdr:row>
      <xdr:rowOff>19050</xdr:rowOff>
    </xdr:to>
    <xdr:pic>
      <xdr:nvPicPr>
        <xdr:cNvPr id="2" name="Imagen 1">
          <a:extLst>
            <a:ext uri="{FF2B5EF4-FFF2-40B4-BE49-F238E27FC236}">
              <a16:creationId xmlns:a16="http://schemas.microsoft.com/office/drawing/2014/main" xmlns="" id="{F1306D60-8717-4054-B6AB-6D41AC6672AC}"/>
            </a:ext>
          </a:extLst>
        </xdr:cNvPr>
        <xdr:cNvPicPr>
          <a:picLocks noChangeAspect="1"/>
        </xdr:cNvPicPr>
      </xdr:nvPicPr>
      <xdr:blipFill>
        <a:blip xmlns:r="http://schemas.openxmlformats.org/officeDocument/2006/relationships" r:embed="rId1"/>
        <a:stretch>
          <a:fillRect/>
        </a:stretch>
      </xdr:blipFill>
      <xdr:spPr>
        <a:xfrm>
          <a:off x="1381126" y="0"/>
          <a:ext cx="2428874" cy="1104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142876</xdr:colOff>
      <xdr:row>0</xdr:row>
      <xdr:rowOff>0</xdr:rowOff>
    </xdr:from>
    <xdr:to>
      <xdr:col>5</xdr:col>
      <xdr:colOff>285750</xdr:colOff>
      <xdr:row>3</xdr:row>
      <xdr:rowOff>171450</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1666876" y="0"/>
          <a:ext cx="2428874" cy="800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142876</xdr:colOff>
      <xdr:row>0</xdr:row>
      <xdr:rowOff>0</xdr:rowOff>
    </xdr:from>
    <xdr:to>
      <xdr:col>5</xdr:col>
      <xdr:colOff>285750</xdr:colOff>
      <xdr:row>4</xdr:row>
      <xdr:rowOff>38100</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1666876" y="0"/>
          <a:ext cx="2428874" cy="800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238126</xdr:colOff>
      <xdr:row>0</xdr:row>
      <xdr:rowOff>95250</xdr:rowOff>
    </xdr:from>
    <xdr:to>
      <xdr:col>6</xdr:col>
      <xdr:colOff>381000</xdr:colOff>
      <xdr:row>4</xdr:row>
      <xdr:rowOff>209550</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2524126" y="95250"/>
          <a:ext cx="2428874" cy="952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571501</xdr:colOff>
      <xdr:row>0</xdr:row>
      <xdr:rowOff>0</xdr:rowOff>
    </xdr:from>
    <xdr:to>
      <xdr:col>5</xdr:col>
      <xdr:colOff>714375</xdr:colOff>
      <xdr:row>5</xdr:row>
      <xdr:rowOff>0</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2095501" y="0"/>
          <a:ext cx="2428874" cy="10763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3</xdr:col>
      <xdr:colOff>161925</xdr:colOff>
      <xdr:row>3</xdr:row>
      <xdr:rowOff>200025</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19051" y="0"/>
          <a:ext cx="2428874" cy="8286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3</xdr:col>
      <xdr:colOff>161925</xdr:colOff>
      <xdr:row>4</xdr:row>
      <xdr:rowOff>66675</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19051" y="0"/>
          <a:ext cx="2428874" cy="8286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3</xdr:col>
      <xdr:colOff>161925</xdr:colOff>
      <xdr:row>4</xdr:row>
      <xdr:rowOff>142875</xdr:rowOff>
    </xdr:to>
    <xdr:pic>
      <xdr:nvPicPr>
        <xdr:cNvPr id="2" name="Imagen 1">
          <a:extLst>
            <a:ext uri="{FF2B5EF4-FFF2-40B4-BE49-F238E27FC236}">
              <a16:creationId xmlns:a16="http://schemas.microsoft.com/office/drawing/2014/main" xmlns="" id="{F00A72A2-8B5A-4ABB-9150-064DA6BAF621}"/>
            </a:ext>
          </a:extLst>
        </xdr:cNvPr>
        <xdr:cNvPicPr>
          <a:picLocks noChangeAspect="1"/>
        </xdr:cNvPicPr>
      </xdr:nvPicPr>
      <xdr:blipFill>
        <a:blip xmlns:r="http://schemas.openxmlformats.org/officeDocument/2006/relationships" r:embed="rId1"/>
        <a:stretch>
          <a:fillRect/>
        </a:stretch>
      </xdr:blipFill>
      <xdr:spPr>
        <a:xfrm>
          <a:off x="19051" y="0"/>
          <a:ext cx="2428874"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66675</xdr:rowOff>
    </xdr:to>
    <xdr:pic>
      <xdr:nvPicPr>
        <xdr:cNvPr id="2" name="Imagen 1">
          <a:extLst>
            <a:ext uri="{FF2B5EF4-FFF2-40B4-BE49-F238E27FC236}">
              <a16:creationId xmlns:a16="http://schemas.microsoft.com/office/drawing/2014/main" xmlns="" id="{1AFB8159-7656-41F7-B458-3E0DB604ED38}"/>
            </a:ext>
          </a:extLst>
        </xdr:cNvPr>
        <xdr:cNvPicPr>
          <a:picLocks noChangeAspect="1"/>
        </xdr:cNvPicPr>
      </xdr:nvPicPr>
      <xdr:blipFill>
        <a:blip xmlns:r="http://schemas.openxmlformats.org/officeDocument/2006/relationships" r:embed="rId1"/>
        <a:stretch>
          <a:fillRect/>
        </a:stretch>
      </xdr:blipFill>
      <xdr:spPr>
        <a:xfrm>
          <a:off x="762000" y="85725"/>
          <a:ext cx="2076449"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133349</xdr:colOff>
      <xdr:row>4</xdr:row>
      <xdr:rowOff>66675</xdr:rowOff>
    </xdr:to>
    <xdr:pic>
      <xdr:nvPicPr>
        <xdr:cNvPr id="2" name="Imagen 1">
          <a:extLst>
            <a:ext uri="{FF2B5EF4-FFF2-40B4-BE49-F238E27FC236}">
              <a16:creationId xmlns:a16="http://schemas.microsoft.com/office/drawing/2014/main" xmlns="" id="{A788D1DC-671B-48E4-A3D3-DC47FB669D03}"/>
            </a:ext>
          </a:extLst>
        </xdr:cNvPr>
        <xdr:cNvPicPr>
          <a:picLocks noChangeAspect="1"/>
        </xdr:cNvPicPr>
      </xdr:nvPicPr>
      <xdr:blipFill>
        <a:blip xmlns:r="http://schemas.openxmlformats.org/officeDocument/2006/relationships" r:embed="rId1"/>
        <a:stretch>
          <a:fillRect/>
        </a:stretch>
      </xdr:blipFill>
      <xdr:spPr>
        <a:xfrm>
          <a:off x="1390650" y="85725"/>
          <a:ext cx="2076449"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66675</xdr:rowOff>
    </xdr:to>
    <xdr:pic>
      <xdr:nvPicPr>
        <xdr:cNvPr id="2" name="Imagen 1">
          <a:extLst>
            <a:ext uri="{FF2B5EF4-FFF2-40B4-BE49-F238E27FC236}">
              <a16:creationId xmlns:a16="http://schemas.microsoft.com/office/drawing/2014/main" xmlns="" id="{A24DADBF-9884-4DF1-85F7-0A0C2887058E}"/>
            </a:ext>
          </a:extLst>
        </xdr:cNvPr>
        <xdr:cNvPicPr>
          <a:picLocks noChangeAspect="1"/>
        </xdr:cNvPicPr>
      </xdr:nvPicPr>
      <xdr:blipFill>
        <a:blip xmlns:r="http://schemas.openxmlformats.org/officeDocument/2006/relationships" r:embed="rId1"/>
        <a:stretch>
          <a:fillRect/>
        </a:stretch>
      </xdr:blipFill>
      <xdr:spPr>
        <a:xfrm>
          <a:off x="1524000" y="85725"/>
          <a:ext cx="2076449"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85725</xdr:rowOff>
    </xdr:to>
    <xdr:pic>
      <xdr:nvPicPr>
        <xdr:cNvPr id="3" name="Imagen 2">
          <a:extLst>
            <a:ext uri="{FF2B5EF4-FFF2-40B4-BE49-F238E27FC236}">
              <a16:creationId xmlns:a16="http://schemas.microsoft.com/office/drawing/2014/main" xmlns="" id="{A1C1014B-45D0-4B45-92C4-62EA028BBDBA}"/>
            </a:ext>
          </a:extLst>
        </xdr:cNvPr>
        <xdr:cNvPicPr>
          <a:picLocks noChangeAspect="1"/>
        </xdr:cNvPicPr>
      </xdr:nvPicPr>
      <xdr:blipFill>
        <a:blip xmlns:r="http://schemas.openxmlformats.org/officeDocument/2006/relationships" r:embed="rId1"/>
        <a:stretch>
          <a:fillRect/>
        </a:stretch>
      </xdr:blipFill>
      <xdr:spPr>
        <a:xfrm>
          <a:off x="1524000" y="85725"/>
          <a:ext cx="2076449"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104775</xdr:rowOff>
    </xdr:to>
    <xdr:pic>
      <xdr:nvPicPr>
        <xdr:cNvPr id="2" name="Imagen 1">
          <a:extLst>
            <a:ext uri="{FF2B5EF4-FFF2-40B4-BE49-F238E27FC236}">
              <a16:creationId xmlns:a16="http://schemas.microsoft.com/office/drawing/2014/main" xmlns="" id="{5346A95F-C900-409B-B879-D60A4143FA62}"/>
            </a:ext>
          </a:extLst>
        </xdr:cNvPr>
        <xdr:cNvPicPr>
          <a:picLocks noChangeAspect="1"/>
        </xdr:cNvPicPr>
      </xdr:nvPicPr>
      <xdr:blipFill>
        <a:blip xmlns:r="http://schemas.openxmlformats.org/officeDocument/2006/relationships" r:embed="rId1"/>
        <a:stretch>
          <a:fillRect/>
        </a:stretch>
      </xdr:blipFill>
      <xdr:spPr>
        <a:xfrm>
          <a:off x="1524000" y="85725"/>
          <a:ext cx="2076449" cy="781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28575</xdr:rowOff>
    </xdr:to>
    <xdr:pic>
      <xdr:nvPicPr>
        <xdr:cNvPr id="2" name="Imagen 1">
          <a:extLst>
            <a:ext uri="{FF2B5EF4-FFF2-40B4-BE49-F238E27FC236}">
              <a16:creationId xmlns:a16="http://schemas.microsoft.com/office/drawing/2014/main" xmlns="" id="{4E7B3000-2262-4E13-BA87-C070435F6DBB}"/>
            </a:ext>
          </a:extLst>
        </xdr:cNvPr>
        <xdr:cNvPicPr>
          <a:picLocks noChangeAspect="1"/>
        </xdr:cNvPicPr>
      </xdr:nvPicPr>
      <xdr:blipFill>
        <a:blip xmlns:r="http://schemas.openxmlformats.org/officeDocument/2006/relationships" r:embed="rId1"/>
        <a:stretch>
          <a:fillRect/>
        </a:stretch>
      </xdr:blipFill>
      <xdr:spPr>
        <a:xfrm>
          <a:off x="1524000" y="85725"/>
          <a:ext cx="2076449" cy="857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552449</xdr:colOff>
      <xdr:row>4</xdr:row>
      <xdr:rowOff>123825</xdr:rowOff>
    </xdr:to>
    <xdr:pic>
      <xdr:nvPicPr>
        <xdr:cNvPr id="2" name="Imagen 1">
          <a:extLst>
            <a:ext uri="{FF2B5EF4-FFF2-40B4-BE49-F238E27FC236}">
              <a16:creationId xmlns:a16="http://schemas.microsoft.com/office/drawing/2014/main" xmlns="" id="{75585CD7-B3DD-4DB0-A93E-7816ABD4AC47}"/>
            </a:ext>
          </a:extLst>
        </xdr:cNvPr>
        <xdr:cNvPicPr>
          <a:picLocks noChangeAspect="1"/>
        </xdr:cNvPicPr>
      </xdr:nvPicPr>
      <xdr:blipFill>
        <a:blip xmlns:r="http://schemas.openxmlformats.org/officeDocument/2006/relationships" r:embed="rId1"/>
        <a:stretch>
          <a:fillRect/>
        </a:stretch>
      </xdr:blipFill>
      <xdr:spPr>
        <a:xfrm>
          <a:off x="1524000" y="85725"/>
          <a:ext cx="2076449" cy="9334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695325</xdr:colOff>
      <xdr:row>0</xdr:row>
      <xdr:rowOff>0</xdr:rowOff>
    </xdr:from>
    <xdr:to>
      <xdr:col>4</xdr:col>
      <xdr:colOff>485774</xdr:colOff>
      <xdr:row>4</xdr:row>
      <xdr:rowOff>0</xdr:rowOff>
    </xdr:to>
    <xdr:pic>
      <xdr:nvPicPr>
        <xdr:cNvPr id="2" name="Imagen 1">
          <a:extLst>
            <a:ext uri="{FF2B5EF4-FFF2-40B4-BE49-F238E27FC236}">
              <a16:creationId xmlns:a16="http://schemas.microsoft.com/office/drawing/2014/main" xmlns="" id="{A31AC35F-295A-4C5C-A420-49B2A3270BB3}"/>
            </a:ext>
          </a:extLst>
        </xdr:cNvPr>
        <xdr:cNvPicPr>
          <a:picLocks noChangeAspect="1"/>
        </xdr:cNvPicPr>
      </xdr:nvPicPr>
      <xdr:blipFill>
        <a:blip xmlns:r="http://schemas.openxmlformats.org/officeDocument/2006/relationships" r:embed="rId1"/>
        <a:stretch>
          <a:fillRect/>
        </a:stretch>
      </xdr:blipFill>
      <xdr:spPr>
        <a:xfrm>
          <a:off x="1457325" y="0"/>
          <a:ext cx="2076449"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Desktop/Manuel/MATRIZ,EPP,INSPECCIONES/MATRICES%20DE%20RIESGO/MATRICES%20DE%20RIESGOS%202016%20MA/MATRIZ%20DE%20RIESGO%20SAN%20LUIS/MATRIZ%20SAN%20LU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MATRIZ%20PALMARI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TRICES%20DE%20RIESGO/DOC/PROGRAMA%20MATRIZ%20PELIGRO-2015-11%20LEGAL/MATRIZ%20DE%20PELIGROS%202015/MATRIZ%20CLAR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TRICES%20DE%20RIESGO/DOC/PROGRAMA%20MATRIZ%20PELIGRO-2015-11%20LEGAL/MATRIZ%20DE%20PELIGROS%202015/MATRIZ%20DE%20RIESGOS%20IMSALU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rive\INFORMACION\alejito\alejandro%20m\MATRIZ%20DE%20PELIGROS\ANEXOS%20MATRIZ\MATRIZ%20ERM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bilidad"/>
      <sheetName val="CONSULTA EXTERNA"/>
      <sheetName val="ENFERMERIA "/>
      <sheetName val="ODONTOLOGIA"/>
      <sheetName val="CAJA"/>
      <sheetName val="ARCHIVO"/>
      <sheetName val="SIAU"/>
      <sheetName val="GENERADOR ASEO"/>
      <sheetName val="VACUNACION"/>
      <sheetName val="PRIORIZACION"/>
      <sheetName val="INTERPRETACION"/>
      <sheetName val="Traba. Social"/>
      <sheetName val="Sanidad"/>
      <sheetName val="Fertilizadores"/>
    </sheetNames>
    <sheetDataSet>
      <sheetData sheetId="0"/>
      <sheetData sheetId="1"/>
      <sheetData sheetId="2"/>
      <sheetData sheetId="3"/>
      <sheetData sheetId="4"/>
      <sheetData sheetId="5"/>
      <sheetData sheetId="6"/>
      <sheetData sheetId="7"/>
      <sheetData sheetId="8"/>
      <sheetData sheetId="9"/>
      <sheetData sheetId="10">
        <row r="22">
          <cell r="E22">
            <v>100</v>
          </cell>
        </row>
        <row r="23">
          <cell r="E23">
            <v>60</v>
          </cell>
        </row>
        <row r="24">
          <cell r="E24">
            <v>25</v>
          </cell>
        </row>
        <row r="25">
          <cell r="E25">
            <v>10</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bilidad"/>
      <sheetName val="CONSULTA EXTERNA"/>
      <sheetName val="ENFERMERIA "/>
      <sheetName val="ODONTOLOGIA"/>
      <sheetName val="ARCHIVO-CAJA"/>
      <sheetName val="CITOLOGIA"/>
      <sheetName val="GENERADOR ASEO"/>
      <sheetName val="PRIORIZACION"/>
      <sheetName val="INTERPRETACION"/>
      <sheetName val="Traba. Social"/>
      <sheetName val="Sanidad"/>
      <sheetName val="Fertilizadores"/>
    </sheetNames>
    <sheetDataSet>
      <sheetData sheetId="0"/>
      <sheetData sheetId="1"/>
      <sheetData sheetId="2"/>
      <sheetData sheetId="3"/>
      <sheetData sheetId="4"/>
      <sheetData sheetId="5"/>
      <sheetData sheetId="6"/>
      <sheetData sheetId="7"/>
      <sheetData sheetId="8">
        <row r="4">
          <cell r="E4">
            <v>10</v>
          </cell>
        </row>
        <row r="5">
          <cell r="E5">
            <v>6</v>
          </cell>
        </row>
        <row r="6">
          <cell r="E6">
            <v>2</v>
          </cell>
        </row>
        <row r="7">
          <cell r="E7">
            <v>1</v>
          </cell>
        </row>
        <row r="10">
          <cell r="E10">
            <v>4</v>
          </cell>
        </row>
        <row r="11">
          <cell r="E11">
            <v>3</v>
          </cell>
        </row>
        <row r="12">
          <cell r="E12">
            <v>2</v>
          </cell>
        </row>
        <row r="13">
          <cell r="E13">
            <v>1</v>
          </cell>
        </row>
        <row r="22">
          <cell r="E22">
            <v>100</v>
          </cell>
        </row>
        <row r="23">
          <cell r="E23">
            <v>60</v>
          </cell>
        </row>
        <row r="24">
          <cell r="E24">
            <v>25</v>
          </cell>
        </row>
        <row r="25">
          <cell r="E25">
            <v>10</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bilidad"/>
      <sheetName val="MEDICINA GENERAL "/>
      <sheetName val="ENFERMERIA "/>
      <sheetName val="CITOLOGIA"/>
      <sheetName val="ODONTOLOGIA"/>
      <sheetName val="VACUNACION "/>
      <sheetName val="ARCHIVO"/>
      <sheetName val="CAJA"/>
      <sheetName val="SIAU"/>
      <sheetName val="GENERADOR ASEO"/>
      <sheetName val="INTERPRETACION"/>
      <sheetName val="RIESGOS"/>
      <sheetName val="Traba. Social"/>
      <sheetName val="Sanidad"/>
      <sheetName val="Fertilizadores"/>
      <sheetName val="Hoja2"/>
    </sheetNames>
    <sheetDataSet>
      <sheetData sheetId="0"/>
      <sheetData sheetId="1"/>
      <sheetData sheetId="2"/>
      <sheetData sheetId="3"/>
      <sheetData sheetId="4"/>
      <sheetData sheetId="5"/>
      <sheetData sheetId="6"/>
      <sheetData sheetId="7"/>
      <sheetData sheetId="8"/>
      <sheetData sheetId="9"/>
      <sheetData sheetId="10">
        <row r="10">
          <cell r="E10">
            <v>4</v>
          </cell>
        </row>
        <row r="11">
          <cell r="E11">
            <v>3</v>
          </cell>
        </row>
        <row r="12">
          <cell r="E12">
            <v>2</v>
          </cell>
        </row>
        <row r="13">
          <cell r="E13">
            <v>1</v>
          </cell>
        </row>
      </sheetData>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CIONES"/>
      <sheetName val="NIVEL RIESGO"/>
      <sheetName val="LABORATORIO"/>
      <sheetName val="X"/>
      <sheetName val="XX"/>
      <sheetName val="XXX"/>
      <sheetName val="XXXX"/>
      <sheetName val="XXXXX"/>
      <sheetName val="XXXXXX"/>
      <sheetName val="XXXXXXX"/>
    </sheetNames>
    <sheetDataSet>
      <sheetData sheetId="0" refreshError="1">
        <row r="4">
          <cell r="B4">
            <v>10</v>
          </cell>
        </row>
        <row r="5">
          <cell r="B5">
            <v>6</v>
          </cell>
        </row>
        <row r="6">
          <cell r="B6">
            <v>2</v>
          </cell>
        </row>
        <row r="10">
          <cell r="B10">
            <v>4</v>
          </cell>
        </row>
        <row r="11">
          <cell r="B11">
            <v>3</v>
          </cell>
        </row>
        <row r="12">
          <cell r="B12">
            <v>2</v>
          </cell>
        </row>
        <row r="13">
          <cell r="B1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bilidad"/>
      <sheetName val="CONSULTA EXTERNA"/>
      <sheetName val="ENFERMERIA "/>
      <sheetName val="ODONTOLOGIA"/>
      <sheetName val="ARCHIVO"/>
      <sheetName val="GENERADOR ASEO"/>
      <sheetName val="CITOLOGIA"/>
      <sheetName val="Traba. Social"/>
      <sheetName val="Sanidad"/>
      <sheetName val="Fertilizadores"/>
      <sheetName val="VACUNACION"/>
      <sheetName val="CAJA"/>
      <sheetName val="PYP"/>
      <sheetName val="SIAU"/>
      <sheetName val="PRIORIZACION ."/>
      <sheetName val="INTERPRET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
          <cell r="F11">
            <v>4</v>
          </cell>
        </row>
        <row r="12">
          <cell r="F12">
            <v>3</v>
          </cell>
        </row>
        <row r="13">
          <cell r="F13">
            <v>2</v>
          </cell>
        </row>
        <row r="14">
          <cell r="F14">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opLeftCell="D25" workbookViewId="0">
      <selection activeCell="L25" sqref="L25"/>
    </sheetView>
  </sheetViews>
  <sheetFormatPr baseColWidth="10" defaultRowHeight="15" x14ac:dyDescent="0.25"/>
  <cols>
    <col min="1" max="1" width="11.42578125" hidden="1" customWidth="1"/>
    <col min="29" max="29" width="13.42578125" customWidth="1"/>
  </cols>
  <sheetData>
    <row r="1" spans="2:29" ht="16.5" x14ac:dyDescent="0.3">
      <c r="B1" s="232"/>
      <c r="C1" s="232"/>
      <c r="D1" s="232"/>
      <c r="E1" s="232"/>
      <c r="F1" s="232"/>
      <c r="G1" s="234" t="s">
        <v>492</v>
      </c>
      <c r="H1" s="234"/>
      <c r="I1" s="234"/>
      <c r="J1" s="234"/>
      <c r="K1" s="234"/>
      <c r="L1" s="234"/>
      <c r="M1" s="234"/>
      <c r="N1" s="234"/>
      <c r="O1" s="234"/>
      <c r="P1" s="234"/>
      <c r="Q1" s="234"/>
      <c r="R1" s="234"/>
      <c r="S1" s="234"/>
      <c r="T1" s="234"/>
      <c r="U1" s="234"/>
      <c r="V1" s="234"/>
      <c r="W1" s="234"/>
      <c r="X1" s="234"/>
      <c r="Y1" s="234"/>
      <c r="Z1" s="234"/>
      <c r="AA1" s="234"/>
      <c r="AB1" s="86" t="s">
        <v>493</v>
      </c>
      <c r="AC1" s="87"/>
    </row>
    <row r="2" spans="2:29" x14ac:dyDescent="0.25">
      <c r="B2" s="232"/>
      <c r="C2" s="232"/>
      <c r="D2" s="232"/>
      <c r="E2" s="232"/>
      <c r="F2" s="232"/>
      <c r="G2" s="233" t="s">
        <v>491</v>
      </c>
      <c r="H2" s="233"/>
      <c r="I2" s="233"/>
      <c r="J2" s="233"/>
      <c r="K2" s="233"/>
      <c r="L2" s="233"/>
      <c r="M2" s="233"/>
      <c r="N2" s="233"/>
      <c r="O2" s="233"/>
      <c r="P2" s="233"/>
      <c r="Q2" s="233"/>
      <c r="R2" s="233"/>
      <c r="S2" s="233"/>
      <c r="T2" s="233"/>
      <c r="U2" s="233"/>
      <c r="V2" s="233"/>
      <c r="W2" s="233"/>
      <c r="X2" s="233"/>
      <c r="Y2" s="233"/>
      <c r="Z2" s="233"/>
      <c r="AA2" s="233"/>
      <c r="AB2" s="224" t="s">
        <v>494</v>
      </c>
      <c r="AC2" s="225"/>
    </row>
    <row r="3" spans="2:29" x14ac:dyDescent="0.25">
      <c r="B3" s="232"/>
      <c r="C3" s="232"/>
      <c r="D3" s="232"/>
      <c r="E3" s="232"/>
      <c r="F3" s="232"/>
      <c r="G3" s="233"/>
      <c r="H3" s="233"/>
      <c r="I3" s="233"/>
      <c r="J3" s="233"/>
      <c r="K3" s="233"/>
      <c r="L3" s="233"/>
      <c r="M3" s="233"/>
      <c r="N3" s="233"/>
      <c r="O3" s="233"/>
      <c r="P3" s="233"/>
      <c r="Q3" s="233"/>
      <c r="R3" s="233"/>
      <c r="S3" s="233"/>
      <c r="T3" s="233"/>
      <c r="U3" s="233"/>
      <c r="V3" s="233"/>
      <c r="W3" s="233"/>
      <c r="X3" s="233"/>
      <c r="Y3" s="233"/>
      <c r="Z3" s="233"/>
      <c r="AA3" s="233"/>
      <c r="AB3" s="224" t="s">
        <v>495</v>
      </c>
      <c r="AC3" s="225"/>
    </row>
    <row r="4" spans="2:29" x14ac:dyDescent="0.25">
      <c r="B4" s="232"/>
      <c r="C4" s="232"/>
      <c r="D4" s="232"/>
      <c r="E4" s="232"/>
      <c r="F4" s="232"/>
      <c r="G4" s="233"/>
      <c r="H4" s="233"/>
      <c r="I4" s="233"/>
      <c r="J4" s="233"/>
      <c r="K4" s="233"/>
      <c r="L4" s="233"/>
      <c r="M4" s="233"/>
      <c r="N4" s="233"/>
      <c r="O4" s="233"/>
      <c r="P4" s="233"/>
      <c r="Q4" s="233"/>
      <c r="R4" s="233"/>
      <c r="S4" s="233"/>
      <c r="T4" s="233"/>
      <c r="U4" s="233"/>
      <c r="V4" s="233"/>
      <c r="W4" s="233"/>
      <c r="X4" s="233"/>
      <c r="Y4" s="233"/>
      <c r="Z4" s="233"/>
      <c r="AA4" s="233"/>
      <c r="AB4" s="226" t="s">
        <v>496</v>
      </c>
      <c r="AC4" s="227"/>
    </row>
    <row r="5" spans="2:29" ht="16.5" x14ac:dyDescent="0.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row>
    <row r="6" spans="2:29" ht="18" customHeight="1" x14ac:dyDescent="0.25">
      <c r="B6" s="228" t="s">
        <v>0</v>
      </c>
      <c r="C6" s="229"/>
      <c r="D6" s="229"/>
      <c r="E6" s="229"/>
      <c r="F6" s="229"/>
      <c r="G6" s="229"/>
      <c r="H6" s="229"/>
      <c r="I6" s="229"/>
      <c r="J6" s="229"/>
      <c r="K6" s="229"/>
      <c r="L6" s="229"/>
      <c r="M6" s="229"/>
      <c r="N6" s="229"/>
      <c r="O6" s="229"/>
      <c r="P6" s="230"/>
      <c r="Q6" s="188" t="s">
        <v>1</v>
      </c>
      <c r="R6" s="188"/>
      <c r="S6" s="188"/>
      <c r="T6" s="188"/>
      <c r="U6" s="188"/>
      <c r="V6" s="188"/>
      <c r="W6" s="188"/>
      <c r="X6" s="188"/>
      <c r="Y6" s="188"/>
      <c r="Z6" s="188"/>
      <c r="AA6" s="188"/>
      <c r="AB6" s="188"/>
      <c r="AC6" s="188"/>
    </row>
    <row r="7" spans="2:29" ht="18" customHeight="1" x14ac:dyDescent="0.25">
      <c r="B7" s="231" t="s">
        <v>2</v>
      </c>
      <c r="C7" s="231"/>
      <c r="D7" s="231"/>
      <c r="E7" s="231"/>
      <c r="F7" s="231"/>
      <c r="G7" s="231"/>
      <c r="H7" s="231"/>
      <c r="I7" s="231"/>
      <c r="J7" s="231"/>
      <c r="K7" s="231"/>
      <c r="L7" s="231"/>
      <c r="M7" s="231"/>
      <c r="N7" s="231"/>
      <c r="O7" s="231"/>
      <c r="P7" s="231"/>
      <c r="Q7" s="191" t="s">
        <v>251</v>
      </c>
      <c r="R7" s="191"/>
      <c r="S7" s="191"/>
      <c r="T7" s="191"/>
      <c r="U7" s="191"/>
      <c r="V7" s="191"/>
      <c r="W7" s="191"/>
      <c r="X7" s="191"/>
      <c r="Y7" s="191"/>
      <c r="Z7" s="191"/>
      <c r="AA7" s="191"/>
      <c r="AB7" s="191"/>
      <c r="AC7" s="192"/>
    </row>
    <row r="8" spans="2:29" ht="20.25" customHeight="1" x14ac:dyDescent="0.25">
      <c r="B8" s="221" t="s">
        <v>497</v>
      </c>
      <c r="C8" s="221"/>
      <c r="D8" s="221"/>
      <c r="E8" s="221"/>
      <c r="F8" s="222" t="s">
        <v>112</v>
      </c>
      <c r="G8" s="222"/>
      <c r="H8" s="222"/>
      <c r="I8" s="222"/>
      <c r="J8" s="222"/>
      <c r="K8" s="222"/>
      <c r="L8" s="221" t="s">
        <v>108</v>
      </c>
      <c r="M8" s="221"/>
      <c r="N8" s="221"/>
      <c r="O8" s="221"/>
      <c r="P8" s="221"/>
      <c r="Q8" s="193" t="s">
        <v>700</v>
      </c>
      <c r="R8" s="193"/>
      <c r="S8" s="193"/>
      <c r="T8" s="193"/>
      <c r="U8" s="193"/>
      <c r="V8" s="193"/>
      <c r="W8" s="193"/>
      <c r="X8" s="193"/>
      <c r="Y8" s="193"/>
      <c r="Z8" s="193"/>
      <c r="AA8" s="193"/>
      <c r="AB8" s="193"/>
      <c r="AC8" s="194"/>
    </row>
    <row r="9" spans="2:29" ht="19.5" thickBot="1" x14ac:dyDescent="0.3">
      <c r="B9" s="195"/>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7"/>
    </row>
    <row r="10" spans="2:29" ht="32.25" thickBot="1" x14ac:dyDescent="0.3">
      <c r="B10" s="198" t="s">
        <v>3</v>
      </c>
      <c r="C10" s="203" t="s">
        <v>4</v>
      </c>
      <c r="D10" s="203" t="s">
        <v>5</v>
      </c>
      <c r="E10" s="203" t="s">
        <v>6</v>
      </c>
      <c r="F10" s="203" t="s">
        <v>7</v>
      </c>
      <c r="G10" s="215" t="s">
        <v>8</v>
      </c>
      <c r="H10" s="216"/>
      <c r="I10" s="217"/>
      <c r="J10" s="203" t="s">
        <v>9</v>
      </c>
      <c r="K10" s="215" t="s">
        <v>10</v>
      </c>
      <c r="L10" s="216"/>
      <c r="M10" s="217"/>
      <c r="N10" s="215" t="s">
        <v>11</v>
      </c>
      <c r="O10" s="216"/>
      <c r="P10" s="216"/>
      <c r="Q10" s="216"/>
      <c r="R10" s="216"/>
      <c r="S10" s="216"/>
      <c r="T10" s="217"/>
      <c r="U10" s="1" t="s">
        <v>12</v>
      </c>
      <c r="V10" s="185" t="s">
        <v>13</v>
      </c>
      <c r="W10" s="186"/>
      <c r="X10" s="187"/>
      <c r="Y10" s="185" t="s">
        <v>14</v>
      </c>
      <c r="Z10" s="186"/>
      <c r="AA10" s="186"/>
      <c r="AB10" s="186"/>
      <c r="AC10" s="187"/>
    </row>
    <row r="11" spans="2:29" ht="131.25" x14ac:dyDescent="0.25">
      <c r="B11" s="199"/>
      <c r="C11" s="204"/>
      <c r="D11" s="204"/>
      <c r="E11" s="204"/>
      <c r="F11" s="204"/>
      <c r="G11" s="2" t="s">
        <v>15</v>
      </c>
      <c r="H11" s="2" t="s">
        <v>16</v>
      </c>
      <c r="I11" s="2" t="s">
        <v>17</v>
      </c>
      <c r="J11" s="204"/>
      <c r="K11" s="2" t="s">
        <v>18</v>
      </c>
      <c r="L11" s="2" t="s">
        <v>19</v>
      </c>
      <c r="M11" s="32" t="s">
        <v>20</v>
      </c>
      <c r="N11" s="33" t="s">
        <v>21</v>
      </c>
      <c r="O11" s="34" t="s">
        <v>22</v>
      </c>
      <c r="P11" s="3" t="s">
        <v>23</v>
      </c>
      <c r="Q11" s="34" t="s">
        <v>24</v>
      </c>
      <c r="R11" s="3" t="s">
        <v>25</v>
      </c>
      <c r="S11" s="34" t="s">
        <v>26</v>
      </c>
      <c r="T11" s="3" t="s">
        <v>27</v>
      </c>
      <c r="U11" s="34" t="s">
        <v>28</v>
      </c>
      <c r="V11" s="3" t="s">
        <v>29</v>
      </c>
      <c r="W11" s="3" t="s">
        <v>30</v>
      </c>
      <c r="X11" s="3" t="s">
        <v>31</v>
      </c>
      <c r="Y11" s="4" t="s">
        <v>32</v>
      </c>
      <c r="Z11" s="4" t="s">
        <v>33</v>
      </c>
      <c r="AA11" s="4" t="s">
        <v>34</v>
      </c>
      <c r="AB11" s="4" t="s">
        <v>35</v>
      </c>
      <c r="AC11" s="4" t="s">
        <v>36</v>
      </c>
    </row>
    <row r="12" spans="2:29" ht="102" x14ac:dyDescent="0.25">
      <c r="B12" s="209" t="s">
        <v>312</v>
      </c>
      <c r="C12" s="200" t="s">
        <v>498</v>
      </c>
      <c r="D12" s="212" t="s">
        <v>114</v>
      </c>
      <c r="E12" s="212" t="s">
        <v>381</v>
      </c>
      <c r="F12" s="218" t="s">
        <v>39</v>
      </c>
      <c r="G12" s="5" t="s">
        <v>51</v>
      </c>
      <c r="H12" s="5" t="s">
        <v>697</v>
      </c>
      <c r="I12" s="5" t="s">
        <v>42</v>
      </c>
      <c r="J12" s="6" t="s">
        <v>115</v>
      </c>
      <c r="K12" s="6" t="s">
        <v>44</v>
      </c>
      <c r="L12" s="6" t="s">
        <v>701</v>
      </c>
      <c r="M12" s="5" t="s">
        <v>116</v>
      </c>
      <c r="N12" s="5">
        <v>6</v>
      </c>
      <c r="O12" s="5">
        <v>2</v>
      </c>
      <c r="P12" s="20">
        <f t="shared" ref="P12:P25" si="0">N12*O12</f>
        <v>12</v>
      </c>
      <c r="Q12" s="21" t="s">
        <v>47</v>
      </c>
      <c r="R12" s="22">
        <v>25</v>
      </c>
      <c r="S12" s="22">
        <f t="shared" ref="S12:S25" si="1">P12*R12</f>
        <v>300</v>
      </c>
      <c r="T12" s="21" t="str">
        <f>IF(AND(S12&gt;149,S12&lt;501),"Nivel 2",IF(AND(S12&gt;599),"Nivel 1",IF(AND(S12&gt;39,S12&lt;121),"Nivel 3","Nivel 4")))</f>
        <v>Nivel 2</v>
      </c>
      <c r="U12" s="24" t="str">
        <f t="shared" ref="U12:U25" si="2">IF(AND(S12&gt;149,S12&lt;501),"No Aceptable o Aceptable con control específico",IF(AND(S12&gt;599),"No Aceptable",IF(AND(S12&gt;39,S12&lt;121),"Aceptable","Aceptable")))</f>
        <v>No Aceptable o Aceptable con control específico</v>
      </c>
      <c r="V12" s="5">
        <v>1</v>
      </c>
      <c r="W12" s="5" t="s">
        <v>696</v>
      </c>
      <c r="X12" s="5" t="s">
        <v>39</v>
      </c>
      <c r="Y12" s="5" t="s">
        <v>49</v>
      </c>
      <c r="Z12" s="5" t="s">
        <v>49</v>
      </c>
      <c r="AA12" s="5" t="s">
        <v>49</v>
      </c>
      <c r="AB12" s="208" t="s">
        <v>486</v>
      </c>
      <c r="AC12" s="184" t="s">
        <v>484</v>
      </c>
    </row>
    <row r="13" spans="2:29" ht="89.25" x14ac:dyDescent="0.25">
      <c r="B13" s="210"/>
      <c r="C13" s="201"/>
      <c r="D13" s="213"/>
      <c r="E13" s="214"/>
      <c r="F13" s="219"/>
      <c r="G13" s="5" t="s">
        <v>51</v>
      </c>
      <c r="H13" s="5" t="s">
        <v>258</v>
      </c>
      <c r="I13" s="5" t="s">
        <v>42</v>
      </c>
      <c r="J13" s="5" t="s">
        <v>52</v>
      </c>
      <c r="K13" s="6" t="s">
        <v>44</v>
      </c>
      <c r="L13" s="6" t="s">
        <v>44</v>
      </c>
      <c r="M13" s="6" t="s">
        <v>53</v>
      </c>
      <c r="N13" s="5">
        <v>10</v>
      </c>
      <c r="O13" s="5">
        <v>3</v>
      </c>
      <c r="P13" s="20">
        <f t="shared" si="0"/>
        <v>30</v>
      </c>
      <c r="Q13" s="21" t="s">
        <v>362</v>
      </c>
      <c r="R13" s="22">
        <v>60</v>
      </c>
      <c r="S13" s="22">
        <f t="shared" si="1"/>
        <v>1800</v>
      </c>
      <c r="T13" s="21" t="str">
        <f>IF(AND(S13&gt;149,S13&lt;501),"Nivel 2",IF(AND(S13&gt;599),"Nivel 1",IF(AND(S13&gt;39,S13&lt;121),"Nivel 3","Nivel 4")))</f>
        <v>Nivel 1</v>
      </c>
      <c r="U13" s="24" t="str">
        <f t="shared" si="2"/>
        <v>No Aceptable</v>
      </c>
      <c r="V13" s="5">
        <v>1</v>
      </c>
      <c r="W13" s="175" t="s">
        <v>386</v>
      </c>
      <c r="X13" s="5" t="s">
        <v>39</v>
      </c>
      <c r="Y13" s="5" t="s">
        <v>49</v>
      </c>
      <c r="Z13" s="5" t="s">
        <v>49</v>
      </c>
      <c r="AA13" s="5" t="s">
        <v>49</v>
      </c>
      <c r="AB13" s="208"/>
      <c r="AC13" s="184"/>
    </row>
    <row r="14" spans="2:29" ht="102" x14ac:dyDescent="0.25">
      <c r="B14" s="210"/>
      <c r="C14" s="201"/>
      <c r="D14" s="213"/>
      <c r="E14" s="205" t="s">
        <v>272</v>
      </c>
      <c r="F14" s="219"/>
      <c r="G14" s="5" t="s">
        <v>60</v>
      </c>
      <c r="H14" s="5" t="s">
        <v>61</v>
      </c>
      <c r="I14" s="5" t="s">
        <v>62</v>
      </c>
      <c r="J14" s="189" t="s">
        <v>63</v>
      </c>
      <c r="K14" s="5" t="s">
        <v>210</v>
      </c>
      <c r="L14" s="5" t="s">
        <v>210</v>
      </c>
      <c r="M14" s="5" t="s">
        <v>702</v>
      </c>
      <c r="N14" s="5">
        <v>6</v>
      </c>
      <c r="O14" s="5">
        <v>2</v>
      </c>
      <c r="P14" s="20">
        <f t="shared" si="0"/>
        <v>12</v>
      </c>
      <c r="Q14" s="21" t="s">
        <v>47</v>
      </c>
      <c r="R14" s="22">
        <v>10</v>
      </c>
      <c r="S14" s="22">
        <f t="shared" si="1"/>
        <v>120</v>
      </c>
      <c r="T14" s="21" t="str">
        <f>IF(AND(S14&gt;149,S14&lt;501),"Nivel 2",IF(AND(S14&gt;599),"Nivel 1",IF(AND(S14&gt;39,S14&lt;121),"Nivel 3","Nivel 4")))</f>
        <v>Nivel 3</v>
      </c>
      <c r="U14" s="36" t="str">
        <f t="shared" si="2"/>
        <v>Aceptable</v>
      </c>
      <c r="V14" s="5">
        <v>1</v>
      </c>
      <c r="W14" s="207" t="s">
        <v>64</v>
      </c>
      <c r="X14" s="207" t="s">
        <v>39</v>
      </c>
      <c r="Y14" s="207" t="s">
        <v>49</v>
      </c>
      <c r="Z14" s="207" t="s">
        <v>49</v>
      </c>
      <c r="AA14" s="207" t="s">
        <v>49</v>
      </c>
      <c r="AB14" s="208" t="s">
        <v>117</v>
      </c>
      <c r="AC14" s="184" t="s">
        <v>49</v>
      </c>
    </row>
    <row r="15" spans="2:29" ht="89.25" x14ac:dyDescent="0.25">
      <c r="B15" s="210"/>
      <c r="C15" s="201"/>
      <c r="D15" s="213"/>
      <c r="E15" s="205"/>
      <c r="F15" s="219"/>
      <c r="G15" s="5" t="s">
        <v>66</v>
      </c>
      <c r="H15" s="5" t="s">
        <v>118</v>
      </c>
      <c r="I15" s="5" t="s">
        <v>62</v>
      </c>
      <c r="J15" s="206"/>
      <c r="K15" s="6" t="s">
        <v>44</v>
      </c>
      <c r="L15" s="6" t="s">
        <v>704</v>
      </c>
      <c r="M15" s="6" t="s">
        <v>703</v>
      </c>
      <c r="N15" s="5">
        <v>6</v>
      </c>
      <c r="O15" s="5">
        <v>2</v>
      </c>
      <c r="P15" s="20">
        <f t="shared" si="0"/>
        <v>12</v>
      </c>
      <c r="Q15" s="21" t="str">
        <f t="shared" ref="Q15" si="3">IF(AND(P15&gt;9,P15&lt;21),"ALTO",IF(AND(P15&gt;23),"MUY ALTO",IF(AND(P15&gt;5,P15&lt;9),"MEDIO","BAJO")))</f>
        <v>ALTO</v>
      </c>
      <c r="R15" s="22">
        <v>10</v>
      </c>
      <c r="S15" s="22">
        <f t="shared" si="1"/>
        <v>120</v>
      </c>
      <c r="T15" s="21" t="str">
        <f t="shared" ref="T15:T22" si="4">IF(AND(S15&gt;149,S15&lt;501),"Nivel 2",IF(AND(S15&gt;599),"Nivel 1",IF(AND(S15&gt;39,S15&lt;121),"Nivel 3","Nivel 4")))</f>
        <v>Nivel 3</v>
      </c>
      <c r="U15" s="36" t="str">
        <f t="shared" si="2"/>
        <v>Aceptable</v>
      </c>
      <c r="V15" s="5">
        <v>1</v>
      </c>
      <c r="W15" s="207"/>
      <c r="X15" s="207"/>
      <c r="Y15" s="207"/>
      <c r="Z15" s="207"/>
      <c r="AA15" s="207"/>
      <c r="AB15" s="208"/>
      <c r="AC15" s="184"/>
    </row>
    <row r="16" spans="2:29" ht="140.25" x14ac:dyDescent="0.25">
      <c r="B16" s="210"/>
      <c r="C16" s="201"/>
      <c r="D16" s="213"/>
      <c r="E16" s="205"/>
      <c r="F16" s="219"/>
      <c r="G16" s="5" t="s">
        <v>68</v>
      </c>
      <c r="H16" s="5" t="s">
        <v>69</v>
      </c>
      <c r="I16" s="5" t="s">
        <v>62</v>
      </c>
      <c r="J16" s="206"/>
      <c r="K16" s="6" t="s">
        <v>210</v>
      </c>
      <c r="L16" s="6" t="s">
        <v>44</v>
      </c>
      <c r="M16" s="6" t="s">
        <v>705</v>
      </c>
      <c r="N16" s="5">
        <v>6</v>
      </c>
      <c r="O16" s="5">
        <v>2</v>
      </c>
      <c r="P16" s="20">
        <f t="shared" si="0"/>
        <v>12</v>
      </c>
      <c r="Q16" s="21" t="s">
        <v>47</v>
      </c>
      <c r="R16" s="22">
        <v>10</v>
      </c>
      <c r="S16" s="22">
        <f t="shared" si="1"/>
        <v>120</v>
      </c>
      <c r="T16" s="21" t="str">
        <f t="shared" si="4"/>
        <v>Nivel 3</v>
      </c>
      <c r="U16" s="36" t="str">
        <f t="shared" si="2"/>
        <v>Aceptable</v>
      </c>
      <c r="V16" s="5">
        <v>1</v>
      </c>
      <c r="W16" s="207"/>
      <c r="X16" s="207"/>
      <c r="Y16" s="207"/>
      <c r="Z16" s="207"/>
      <c r="AA16" s="207"/>
      <c r="AB16" s="208"/>
      <c r="AC16" s="184"/>
    </row>
    <row r="17" spans="2:31" ht="127.5" x14ac:dyDescent="0.25">
      <c r="B17" s="210"/>
      <c r="C17" s="201"/>
      <c r="D17" s="213"/>
      <c r="E17" s="205"/>
      <c r="F17" s="219"/>
      <c r="G17" s="5" t="s">
        <v>73</v>
      </c>
      <c r="H17" s="5" t="s">
        <v>119</v>
      </c>
      <c r="I17" s="5" t="s">
        <v>62</v>
      </c>
      <c r="J17" s="206"/>
      <c r="K17" s="6" t="s">
        <v>706</v>
      </c>
      <c r="L17" s="6" t="s">
        <v>44</v>
      </c>
      <c r="M17" s="6" t="s">
        <v>707</v>
      </c>
      <c r="N17" s="5">
        <v>6</v>
      </c>
      <c r="O17" s="5">
        <v>2</v>
      </c>
      <c r="P17" s="20">
        <f t="shared" si="0"/>
        <v>12</v>
      </c>
      <c r="Q17" s="21" t="s">
        <v>47</v>
      </c>
      <c r="R17" s="22">
        <v>10</v>
      </c>
      <c r="S17" s="22">
        <f t="shared" si="1"/>
        <v>120</v>
      </c>
      <c r="T17" s="21" t="str">
        <f t="shared" si="4"/>
        <v>Nivel 3</v>
      </c>
      <c r="U17" s="36" t="str">
        <f t="shared" si="2"/>
        <v>Aceptable</v>
      </c>
      <c r="V17" s="5">
        <v>1</v>
      </c>
      <c r="W17" s="207"/>
      <c r="X17" s="207"/>
      <c r="Y17" s="207"/>
      <c r="Z17" s="207"/>
      <c r="AA17" s="207"/>
      <c r="AB17" s="208"/>
      <c r="AC17" s="184"/>
    </row>
    <row r="18" spans="2:31" ht="127.5" x14ac:dyDescent="0.25">
      <c r="B18" s="210"/>
      <c r="C18" s="201"/>
      <c r="D18" s="213"/>
      <c r="E18" s="205"/>
      <c r="F18" s="219"/>
      <c r="G18" s="5" t="s">
        <v>75</v>
      </c>
      <c r="H18" s="5" t="s">
        <v>76</v>
      </c>
      <c r="I18" s="5" t="s">
        <v>62</v>
      </c>
      <c r="J18" s="206"/>
      <c r="K18" s="6" t="s">
        <v>210</v>
      </c>
      <c r="L18" s="6" t="s">
        <v>210</v>
      </c>
      <c r="M18" s="6" t="s">
        <v>708</v>
      </c>
      <c r="N18" s="5">
        <v>6</v>
      </c>
      <c r="O18" s="5">
        <v>2</v>
      </c>
      <c r="P18" s="20">
        <f t="shared" si="0"/>
        <v>12</v>
      </c>
      <c r="Q18" s="21" t="s">
        <v>47</v>
      </c>
      <c r="R18" s="22">
        <v>10</v>
      </c>
      <c r="S18" s="22">
        <f t="shared" si="1"/>
        <v>120</v>
      </c>
      <c r="T18" s="21" t="str">
        <f t="shared" si="4"/>
        <v>Nivel 3</v>
      </c>
      <c r="U18" s="36" t="str">
        <f t="shared" si="2"/>
        <v>Aceptable</v>
      </c>
      <c r="V18" s="5">
        <v>1</v>
      </c>
      <c r="W18" s="207"/>
      <c r="X18" s="207"/>
      <c r="Y18" s="207"/>
      <c r="Z18" s="207"/>
      <c r="AA18" s="207"/>
      <c r="AB18" s="208"/>
      <c r="AC18" s="184"/>
    </row>
    <row r="19" spans="2:31" ht="127.5" x14ac:dyDescent="0.25">
      <c r="B19" s="210"/>
      <c r="C19" s="201"/>
      <c r="D19" s="213"/>
      <c r="E19" s="205"/>
      <c r="F19" s="219"/>
      <c r="G19" s="5" t="s">
        <v>78</v>
      </c>
      <c r="H19" s="25" t="s">
        <v>120</v>
      </c>
      <c r="I19" s="5" t="s">
        <v>80</v>
      </c>
      <c r="J19" s="189" t="s">
        <v>81</v>
      </c>
      <c r="K19" s="5" t="s">
        <v>709</v>
      </c>
      <c r="L19" s="5" t="s">
        <v>210</v>
      </c>
      <c r="M19" s="5" t="s">
        <v>710</v>
      </c>
      <c r="N19" s="5">
        <v>6</v>
      </c>
      <c r="O19" s="5">
        <v>3</v>
      </c>
      <c r="P19" s="20">
        <f t="shared" si="0"/>
        <v>18</v>
      </c>
      <c r="Q19" s="21" t="s">
        <v>47</v>
      </c>
      <c r="R19" s="22">
        <v>10</v>
      </c>
      <c r="S19" s="22">
        <f t="shared" si="1"/>
        <v>180</v>
      </c>
      <c r="T19" s="21" t="str">
        <f t="shared" si="4"/>
        <v>Nivel 2</v>
      </c>
      <c r="U19" s="24" t="str">
        <f t="shared" si="2"/>
        <v>No Aceptable o Aceptable con control específico</v>
      </c>
      <c r="V19" s="5">
        <v>1</v>
      </c>
      <c r="W19" s="189" t="s">
        <v>82</v>
      </c>
      <c r="X19" s="5" t="s">
        <v>39</v>
      </c>
      <c r="Y19" s="5"/>
      <c r="Z19" s="5"/>
      <c r="AA19" s="5" t="s">
        <v>121</v>
      </c>
      <c r="AB19" s="189" t="s">
        <v>122</v>
      </c>
      <c r="AC19" s="38" t="s">
        <v>49</v>
      </c>
    </row>
    <row r="20" spans="2:31" ht="102" x14ac:dyDescent="0.25">
      <c r="B20" s="210"/>
      <c r="C20" s="201"/>
      <c r="D20" s="213"/>
      <c r="E20" s="205"/>
      <c r="F20" s="219"/>
      <c r="G20" s="5" t="s">
        <v>123</v>
      </c>
      <c r="H20" s="25" t="s">
        <v>252</v>
      </c>
      <c r="I20" s="5" t="s">
        <v>80</v>
      </c>
      <c r="J20" s="190"/>
      <c r="K20" s="5" t="s">
        <v>210</v>
      </c>
      <c r="L20" s="5" t="s">
        <v>44</v>
      </c>
      <c r="M20" s="5" t="s">
        <v>711</v>
      </c>
      <c r="N20" s="5">
        <v>6</v>
      </c>
      <c r="O20" s="5">
        <v>2</v>
      </c>
      <c r="P20" s="20">
        <v>12</v>
      </c>
      <c r="Q20" s="21" t="s">
        <v>47</v>
      </c>
      <c r="R20" s="22">
        <v>10</v>
      </c>
      <c r="S20" s="22">
        <f t="shared" si="1"/>
        <v>120</v>
      </c>
      <c r="T20" s="21" t="str">
        <f t="shared" si="4"/>
        <v>Nivel 3</v>
      </c>
      <c r="U20" s="36" t="str">
        <f t="shared" si="2"/>
        <v>Aceptable</v>
      </c>
      <c r="V20" s="5">
        <v>1</v>
      </c>
      <c r="W20" s="190"/>
      <c r="X20" s="5" t="s">
        <v>56</v>
      </c>
      <c r="Y20" s="5"/>
      <c r="Z20" s="5" t="s">
        <v>124</v>
      </c>
      <c r="AA20" s="5" t="s">
        <v>49</v>
      </c>
      <c r="AB20" s="190"/>
      <c r="AC20" s="38" t="s">
        <v>49</v>
      </c>
    </row>
    <row r="21" spans="2:31" ht="165.75" x14ac:dyDescent="0.25">
      <c r="B21" s="210"/>
      <c r="C21" s="201"/>
      <c r="D21" s="213"/>
      <c r="E21" s="205"/>
      <c r="F21" s="219"/>
      <c r="G21" s="5" t="s">
        <v>85</v>
      </c>
      <c r="H21" s="5" t="s">
        <v>125</v>
      </c>
      <c r="I21" s="5" t="s">
        <v>86</v>
      </c>
      <c r="J21" s="5" t="s">
        <v>87</v>
      </c>
      <c r="K21" s="5" t="s">
        <v>88</v>
      </c>
      <c r="L21" s="19" t="s">
        <v>44</v>
      </c>
      <c r="M21" s="19" t="s">
        <v>44</v>
      </c>
      <c r="N21" s="5">
        <v>6</v>
      </c>
      <c r="O21" s="5">
        <v>2</v>
      </c>
      <c r="P21" s="20">
        <f t="shared" ref="P21" si="5">N21*O21</f>
        <v>12</v>
      </c>
      <c r="Q21" s="21" t="s">
        <v>47</v>
      </c>
      <c r="R21" s="22">
        <v>25</v>
      </c>
      <c r="S21" s="22">
        <f t="shared" ref="S21" si="6">P21*R21</f>
        <v>300</v>
      </c>
      <c r="T21" s="23" t="str">
        <f t="shared" ref="T21" si="7">IF(AND(S21&gt;149,S21&lt;501),"Nivel 2",IF(AND(S21&gt;599),"Nivel 1",IF(AND(S21&gt;39,S21&lt;121),"Nivel 3","Nivel 4")))</f>
        <v>Nivel 2</v>
      </c>
      <c r="U21" s="24" t="str">
        <f t="shared" ref="U21" si="8">IF(AND(S21&gt;149,S21&lt;501),"No Aceptable o Aceptable con control específico",IF(AND(S21&gt;599),"No Aceptable",IF(AND(S21&gt;39,S21&lt;121),"Aceptable","Aceptable")))</f>
        <v>No Aceptable o Aceptable con control específico</v>
      </c>
      <c r="V21" s="5">
        <v>1</v>
      </c>
      <c r="W21" s="25" t="s">
        <v>89</v>
      </c>
      <c r="X21" s="5" t="s">
        <v>39</v>
      </c>
      <c r="Y21" s="5"/>
      <c r="Z21" s="5"/>
      <c r="AA21" s="5" t="s">
        <v>126</v>
      </c>
      <c r="AB21" s="189" t="s">
        <v>91</v>
      </c>
      <c r="AC21" s="38"/>
    </row>
    <row r="22" spans="2:31" ht="102" x14ac:dyDescent="0.25">
      <c r="B22" s="210"/>
      <c r="C22" s="201"/>
      <c r="D22" s="213"/>
      <c r="E22" s="205"/>
      <c r="F22" s="219"/>
      <c r="G22" s="5" t="s">
        <v>92</v>
      </c>
      <c r="H22" s="5" t="s">
        <v>127</v>
      </c>
      <c r="I22" s="5" t="s">
        <v>86</v>
      </c>
      <c r="J22" s="5" t="s">
        <v>128</v>
      </c>
      <c r="K22" s="19" t="s">
        <v>129</v>
      </c>
      <c r="L22" s="19" t="s">
        <v>44</v>
      </c>
      <c r="M22" s="19" t="s">
        <v>44</v>
      </c>
      <c r="N22" s="5">
        <v>6</v>
      </c>
      <c r="O22" s="5">
        <v>2</v>
      </c>
      <c r="P22" s="20">
        <f t="shared" si="0"/>
        <v>12</v>
      </c>
      <c r="Q22" s="21" t="s">
        <v>47</v>
      </c>
      <c r="R22" s="22">
        <v>10</v>
      </c>
      <c r="S22" s="22">
        <f t="shared" si="1"/>
        <v>120</v>
      </c>
      <c r="T22" s="23" t="str">
        <f t="shared" si="4"/>
        <v>Nivel 3</v>
      </c>
      <c r="U22" s="36" t="str">
        <f t="shared" si="2"/>
        <v>Aceptable</v>
      </c>
      <c r="V22" s="5">
        <v>1</v>
      </c>
      <c r="W22" s="25" t="s">
        <v>93</v>
      </c>
      <c r="X22" s="5" t="s">
        <v>56</v>
      </c>
      <c r="Y22" s="5"/>
      <c r="Z22" s="5"/>
      <c r="AA22" s="5" t="s">
        <v>49</v>
      </c>
      <c r="AB22" s="190"/>
      <c r="AC22" s="38" t="s">
        <v>49</v>
      </c>
    </row>
    <row r="23" spans="2:31" ht="409.5" x14ac:dyDescent="0.25">
      <c r="B23" s="210"/>
      <c r="C23" s="201"/>
      <c r="D23" s="213"/>
      <c r="E23" s="18" t="s">
        <v>260</v>
      </c>
      <c r="F23" s="219"/>
      <c r="G23" s="8" t="s">
        <v>95</v>
      </c>
      <c r="H23" s="5" t="s">
        <v>96</v>
      </c>
      <c r="I23" s="5" t="s">
        <v>97</v>
      </c>
      <c r="J23" s="8" t="s">
        <v>98</v>
      </c>
      <c r="K23" s="26" t="s">
        <v>44</v>
      </c>
      <c r="L23" s="26" t="s">
        <v>712</v>
      </c>
      <c r="M23" s="26" t="s">
        <v>99</v>
      </c>
      <c r="N23" s="7">
        <v>6</v>
      </c>
      <c r="O23" s="8">
        <v>1</v>
      </c>
      <c r="P23" s="9">
        <f t="shared" si="0"/>
        <v>6</v>
      </c>
      <c r="Q23" s="10" t="s">
        <v>47</v>
      </c>
      <c r="R23" s="11">
        <v>100</v>
      </c>
      <c r="S23" s="12">
        <f t="shared" si="1"/>
        <v>600</v>
      </c>
      <c r="T23" s="27" t="s">
        <v>100</v>
      </c>
      <c r="U23" s="29" t="str">
        <f t="shared" si="2"/>
        <v>No Aceptable</v>
      </c>
      <c r="V23" s="14">
        <v>1</v>
      </c>
      <c r="W23" s="28" t="s">
        <v>98</v>
      </c>
      <c r="X23" s="7" t="s">
        <v>39</v>
      </c>
      <c r="Y23" s="8" t="s">
        <v>49</v>
      </c>
      <c r="Z23" s="7" t="s">
        <v>49</v>
      </c>
      <c r="AA23" s="8" t="s">
        <v>101</v>
      </c>
      <c r="AB23" s="30" t="s">
        <v>102</v>
      </c>
      <c r="AC23" s="7" t="s">
        <v>49</v>
      </c>
    </row>
    <row r="24" spans="2:31" ht="255" x14ac:dyDescent="0.25">
      <c r="B24" s="210"/>
      <c r="C24" s="201"/>
      <c r="D24" s="213"/>
      <c r="E24" s="18" t="s">
        <v>253</v>
      </c>
      <c r="F24" s="219"/>
      <c r="G24" s="5" t="s">
        <v>130</v>
      </c>
      <c r="H24" s="5" t="s">
        <v>713</v>
      </c>
      <c r="I24" s="5" t="s">
        <v>86</v>
      </c>
      <c r="J24" s="5" t="s">
        <v>98</v>
      </c>
      <c r="K24" s="19" t="s">
        <v>714</v>
      </c>
      <c r="L24" s="19" t="s">
        <v>44</v>
      </c>
      <c r="M24" s="19" t="s">
        <v>715</v>
      </c>
      <c r="N24" s="5">
        <v>6</v>
      </c>
      <c r="O24" s="5">
        <v>1</v>
      </c>
      <c r="P24" s="20">
        <f t="shared" si="0"/>
        <v>6</v>
      </c>
      <c r="Q24" s="21" t="s">
        <v>47</v>
      </c>
      <c r="R24" s="22">
        <v>25</v>
      </c>
      <c r="S24" s="22">
        <f t="shared" si="1"/>
        <v>150</v>
      </c>
      <c r="T24" s="23" t="s">
        <v>132</v>
      </c>
      <c r="U24" s="24" t="str">
        <f t="shared" si="2"/>
        <v>No Aceptable o Aceptable con control específico</v>
      </c>
      <c r="V24" s="5">
        <v>1</v>
      </c>
      <c r="W24" s="25" t="s">
        <v>98</v>
      </c>
      <c r="X24" s="5" t="s">
        <v>39</v>
      </c>
      <c r="Y24" s="5" t="s">
        <v>49</v>
      </c>
      <c r="Z24" s="5" t="s">
        <v>49</v>
      </c>
      <c r="AA24" s="5" t="s">
        <v>49</v>
      </c>
      <c r="AB24" s="5" t="s">
        <v>133</v>
      </c>
      <c r="AC24" s="5" t="s">
        <v>49</v>
      </c>
    </row>
    <row r="25" spans="2:31" ht="114.75" x14ac:dyDescent="0.25">
      <c r="B25" s="211"/>
      <c r="C25" s="202"/>
      <c r="D25" s="214"/>
      <c r="E25" s="40" t="s">
        <v>273</v>
      </c>
      <c r="F25" s="220"/>
      <c r="G25" s="8" t="s">
        <v>103</v>
      </c>
      <c r="H25" s="5" t="s">
        <v>104</v>
      </c>
      <c r="I25" s="5" t="s">
        <v>86</v>
      </c>
      <c r="J25" s="8" t="s">
        <v>105</v>
      </c>
      <c r="K25" s="26" t="s">
        <v>44</v>
      </c>
      <c r="L25" s="26" t="s">
        <v>44</v>
      </c>
      <c r="M25" s="26" t="s">
        <v>716</v>
      </c>
      <c r="N25" s="7">
        <v>6</v>
      </c>
      <c r="O25" s="8">
        <v>3</v>
      </c>
      <c r="P25" s="9">
        <f t="shared" si="0"/>
        <v>18</v>
      </c>
      <c r="Q25" s="10" t="str">
        <f t="shared" ref="Q25" si="9">IF(AND(P25&gt;9,P25&lt;21),"ALTO",IF(AND(P25&gt;23),"MUY ALTO",IF(AND(P25&gt;5,P25&lt;9),"MEDIO","BAJO")))</f>
        <v>ALTO</v>
      </c>
      <c r="R25" s="11">
        <v>10</v>
      </c>
      <c r="S25" s="12">
        <f t="shared" si="1"/>
        <v>180</v>
      </c>
      <c r="T25" s="31" t="str">
        <f t="shared" ref="T25" si="10">IF(AND(S25&gt;149,S25&lt;501),"Nivel 2",IF(AND(S25&gt;599),"Nivel 1",IF(AND(S25&gt;39,S25&lt;121),"Nivel 3","Nivel 4")))</f>
        <v>Nivel 2</v>
      </c>
      <c r="U25" s="13" t="str">
        <f t="shared" si="2"/>
        <v>No Aceptable o Aceptable con control específico</v>
      </c>
      <c r="V25" s="14">
        <v>1</v>
      </c>
      <c r="W25" s="15" t="s">
        <v>106</v>
      </c>
      <c r="X25" s="7" t="s">
        <v>56</v>
      </c>
      <c r="Y25" s="8" t="s">
        <v>49</v>
      </c>
      <c r="Z25" s="7" t="s">
        <v>49</v>
      </c>
      <c r="AA25" s="8"/>
      <c r="AB25" s="17" t="s">
        <v>401</v>
      </c>
      <c r="AC25" s="7" t="s">
        <v>49</v>
      </c>
      <c r="AE25" t="s">
        <v>254</v>
      </c>
    </row>
    <row r="26" spans="2:31" x14ac:dyDescent="0.25">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3"/>
    </row>
  </sheetData>
  <mergeCells count="47">
    <mergeCell ref="B8:E8"/>
    <mergeCell ref="F8:K8"/>
    <mergeCell ref="B5:AC5"/>
    <mergeCell ref="AB2:AC2"/>
    <mergeCell ref="AB3:AC3"/>
    <mergeCell ref="AB4:AC4"/>
    <mergeCell ref="B6:P6"/>
    <mergeCell ref="B7:P7"/>
    <mergeCell ref="B1:F4"/>
    <mergeCell ref="G2:AA4"/>
    <mergeCell ref="G1:AA1"/>
    <mergeCell ref="L8:P8"/>
    <mergeCell ref="D10:D11"/>
    <mergeCell ref="E10:E11"/>
    <mergeCell ref="V10:X10"/>
    <mergeCell ref="B12:B25"/>
    <mergeCell ref="D12:D25"/>
    <mergeCell ref="G10:I10"/>
    <mergeCell ref="J10:J11"/>
    <mergeCell ref="K10:M10"/>
    <mergeCell ref="N10:T10"/>
    <mergeCell ref="E12:E13"/>
    <mergeCell ref="F12:F25"/>
    <mergeCell ref="AB12:AB13"/>
    <mergeCell ref="J19:J20"/>
    <mergeCell ref="W19:W20"/>
    <mergeCell ref="AB21:AB22"/>
    <mergeCell ref="Y14:Y18"/>
    <mergeCell ref="Z14:Z18"/>
    <mergeCell ref="AA14:AA18"/>
    <mergeCell ref="AB14:AB18"/>
    <mergeCell ref="AC14:AC18"/>
    <mergeCell ref="Y10:AC10"/>
    <mergeCell ref="Q6:AC6"/>
    <mergeCell ref="AB19:AB20"/>
    <mergeCell ref="Q7:AC7"/>
    <mergeCell ref="Q8:AC8"/>
    <mergeCell ref="B9:AC9"/>
    <mergeCell ref="B10:B11"/>
    <mergeCell ref="C12:C25"/>
    <mergeCell ref="F10:F11"/>
    <mergeCell ref="C10:C11"/>
    <mergeCell ref="AC12:AC13"/>
    <mergeCell ref="E14:E22"/>
    <mergeCell ref="J14:J18"/>
    <mergeCell ref="W14:W18"/>
    <mergeCell ref="X14:X18"/>
  </mergeCells>
  <conditionalFormatting sqref="Q12:Q20 Q22">
    <cfRule type="containsText" dxfId="919" priority="52" operator="containsText" text="MUY ALTO">
      <formula>NOT(ISERROR(SEARCH("MUY ALTO",Q12)))</formula>
    </cfRule>
    <cfRule type="containsText" dxfId="918" priority="53" operator="containsText" text="ALTO">
      <formula>NOT(ISERROR(SEARCH("ALTO",Q12)))</formula>
    </cfRule>
    <cfRule type="containsText" dxfId="917" priority="54" operator="containsText" text="MEDIO">
      <formula>NOT(ISERROR(SEARCH("MEDIO",Q12)))</formula>
    </cfRule>
    <cfRule type="containsText" dxfId="916" priority="55" operator="containsText" text="BAJO">
      <formula>NOT(ISERROR(SEARCH("BAJO",Q12)))</formula>
    </cfRule>
  </conditionalFormatting>
  <conditionalFormatting sqref="T12:T20 T22">
    <cfRule type="containsText" dxfId="915" priority="45" operator="containsText" text="Nivel 3">
      <formula>NOT(ISERROR(SEARCH("Nivel 3",T12)))</formula>
    </cfRule>
    <cfRule type="containsText" dxfId="914" priority="46" operator="containsText" text="Nivel 2">
      <formula>NOT(ISERROR(SEARCH("Nivel 2",T12)))</formula>
    </cfRule>
    <cfRule type="containsText" dxfId="913" priority="47" operator="containsText" text="Nivel 4">
      <formula>NOT(ISERROR(SEARCH("Nivel 4",T12)))</formula>
    </cfRule>
    <cfRule type="containsText" priority="48" operator="containsText" text="Nivel 4">
      <formula>NOT(ISERROR(SEARCH("Nivel 4",T12)))</formula>
    </cfRule>
    <cfRule type="containsText" dxfId="912" priority="49" operator="containsText" text="Nivel 3">
      <formula>NOT(ISERROR(SEARCH("Nivel 3",T12)))</formula>
    </cfRule>
    <cfRule type="containsText" dxfId="911" priority="50" operator="containsText" text="Nivel 3">
      <formula>NOT(ISERROR(SEARCH("Nivel 3",T12)))</formula>
    </cfRule>
    <cfRule type="containsText" dxfId="910" priority="51" operator="containsText" text="Nivel 1">
      <formula>NOT(ISERROR(SEARCH("Nivel 1",T12)))</formula>
    </cfRule>
  </conditionalFormatting>
  <conditionalFormatting sqref="Q21">
    <cfRule type="containsText" dxfId="909" priority="41" operator="containsText" text="MUY ALTO">
      <formula>NOT(ISERROR(SEARCH("MUY ALTO",Q21)))</formula>
    </cfRule>
    <cfRule type="containsText" dxfId="908" priority="42" operator="containsText" text="ALTO">
      <formula>NOT(ISERROR(SEARCH("ALTO",Q21)))</formula>
    </cfRule>
    <cfRule type="containsText" dxfId="907" priority="43" operator="containsText" text="MEDIO">
      <formula>NOT(ISERROR(SEARCH("MEDIO",Q21)))</formula>
    </cfRule>
    <cfRule type="containsText" dxfId="906" priority="44" operator="containsText" text="BAJO">
      <formula>NOT(ISERROR(SEARCH("BAJO",Q21)))</formula>
    </cfRule>
  </conditionalFormatting>
  <conditionalFormatting sqref="T21">
    <cfRule type="containsText" dxfId="905" priority="34" operator="containsText" text="Nivel 3">
      <formula>NOT(ISERROR(SEARCH("Nivel 3",T21)))</formula>
    </cfRule>
    <cfRule type="containsText" dxfId="904" priority="35" operator="containsText" text="Nivel 2">
      <formula>NOT(ISERROR(SEARCH("Nivel 2",T21)))</formula>
    </cfRule>
    <cfRule type="containsText" dxfId="903" priority="36" operator="containsText" text="Nivel 4">
      <formula>NOT(ISERROR(SEARCH("Nivel 4",T21)))</formula>
    </cfRule>
    <cfRule type="containsText" priority="37" operator="containsText" text="Nivel 4">
      <formula>NOT(ISERROR(SEARCH("Nivel 4",T21)))</formula>
    </cfRule>
    <cfRule type="containsText" dxfId="902" priority="38" operator="containsText" text="Nivel 3">
      <formula>NOT(ISERROR(SEARCH("Nivel 3",T21)))</formula>
    </cfRule>
    <cfRule type="containsText" dxfId="901" priority="39" operator="containsText" text="Nivel 3">
      <formula>NOT(ISERROR(SEARCH("Nivel 3",T21)))</formula>
    </cfRule>
    <cfRule type="containsText" dxfId="900" priority="40" operator="containsText" text="Nivel 1">
      <formula>NOT(ISERROR(SEARCH("Nivel 1",T21)))</formula>
    </cfRule>
  </conditionalFormatting>
  <conditionalFormatting sqref="Q23">
    <cfRule type="containsText" dxfId="899" priority="30" operator="containsText" text="MUY ALTO">
      <formula>NOT(ISERROR(SEARCH("MUY ALTO",Q23)))</formula>
    </cfRule>
    <cfRule type="containsText" dxfId="898" priority="31" operator="containsText" text="ALTO">
      <formula>NOT(ISERROR(SEARCH("ALTO",Q23)))</formula>
    </cfRule>
    <cfRule type="containsText" dxfId="897" priority="32" operator="containsText" text="MEDIO">
      <formula>NOT(ISERROR(SEARCH("MEDIO",Q23)))</formula>
    </cfRule>
    <cfRule type="containsText" dxfId="896" priority="33" operator="containsText" text="BAJO">
      <formula>NOT(ISERROR(SEARCH("BAJO",Q23)))</formula>
    </cfRule>
  </conditionalFormatting>
  <conditionalFormatting sqref="T23">
    <cfRule type="containsText" dxfId="895" priority="23" operator="containsText" text="Nivel 3">
      <formula>NOT(ISERROR(SEARCH("Nivel 3",T23)))</formula>
    </cfRule>
    <cfRule type="containsText" dxfId="894" priority="24" operator="containsText" text="Nivel 2">
      <formula>NOT(ISERROR(SEARCH("Nivel 2",T23)))</formula>
    </cfRule>
    <cfRule type="containsText" dxfId="893" priority="25" operator="containsText" text="Nivel 4">
      <formula>NOT(ISERROR(SEARCH("Nivel 4",T23)))</formula>
    </cfRule>
    <cfRule type="containsText" priority="26" operator="containsText" text="Nivel 4">
      <formula>NOT(ISERROR(SEARCH("Nivel 4",T23)))</formula>
    </cfRule>
    <cfRule type="containsText" dxfId="892" priority="27" operator="containsText" text="Nivel 3">
      <formula>NOT(ISERROR(SEARCH("Nivel 3",T23)))</formula>
    </cfRule>
    <cfRule type="containsText" dxfId="891" priority="28" operator="containsText" text="Nivel 3">
      <formula>NOT(ISERROR(SEARCH("Nivel 3",T23)))</formula>
    </cfRule>
    <cfRule type="containsText" dxfId="890" priority="29" operator="containsText" text="Nivel 1">
      <formula>NOT(ISERROR(SEARCH("Nivel 1",T23)))</formula>
    </cfRule>
  </conditionalFormatting>
  <conditionalFormatting sqref="Q24">
    <cfRule type="containsText" dxfId="889" priority="19" operator="containsText" text="MUY ALTO">
      <formula>NOT(ISERROR(SEARCH("MUY ALTO",Q24)))</formula>
    </cfRule>
    <cfRule type="containsText" dxfId="888" priority="20" operator="containsText" text="ALTO">
      <formula>NOT(ISERROR(SEARCH("ALTO",Q24)))</formula>
    </cfRule>
    <cfRule type="containsText" dxfId="887" priority="21" operator="containsText" text="MEDIO">
      <formula>NOT(ISERROR(SEARCH("MEDIO",Q24)))</formula>
    </cfRule>
    <cfRule type="containsText" dxfId="886" priority="22" operator="containsText" text="BAJO">
      <formula>NOT(ISERROR(SEARCH("BAJO",Q24)))</formula>
    </cfRule>
  </conditionalFormatting>
  <conditionalFormatting sqref="T24">
    <cfRule type="containsText" dxfId="885" priority="12" operator="containsText" text="Nivel 3">
      <formula>NOT(ISERROR(SEARCH("Nivel 3",T24)))</formula>
    </cfRule>
    <cfRule type="containsText" dxfId="884" priority="13" operator="containsText" text="Nivel 2">
      <formula>NOT(ISERROR(SEARCH("Nivel 2",T24)))</formula>
    </cfRule>
    <cfRule type="containsText" dxfId="883" priority="14" operator="containsText" text="Nivel 4">
      <formula>NOT(ISERROR(SEARCH("Nivel 4",T24)))</formula>
    </cfRule>
    <cfRule type="containsText" priority="15" operator="containsText" text="Nivel 4">
      <formula>NOT(ISERROR(SEARCH("Nivel 4",T24)))</formula>
    </cfRule>
    <cfRule type="containsText" dxfId="882" priority="16" operator="containsText" text="Nivel 3">
      <formula>NOT(ISERROR(SEARCH("Nivel 3",T24)))</formula>
    </cfRule>
    <cfRule type="containsText" dxfId="881" priority="17" operator="containsText" text="Nivel 3">
      <formula>NOT(ISERROR(SEARCH("Nivel 3",T24)))</formula>
    </cfRule>
    <cfRule type="containsText" dxfId="880" priority="18" operator="containsText" text="Nivel 1">
      <formula>NOT(ISERROR(SEARCH("Nivel 1",T24)))</formula>
    </cfRule>
  </conditionalFormatting>
  <conditionalFormatting sqref="Q25">
    <cfRule type="containsText" dxfId="879" priority="8" operator="containsText" text="MUY ALTO">
      <formula>NOT(ISERROR(SEARCH("MUY ALTO",Q25)))</formula>
    </cfRule>
    <cfRule type="containsText" dxfId="878" priority="9" operator="containsText" text="ALTO">
      <formula>NOT(ISERROR(SEARCH("ALTO",Q25)))</formula>
    </cfRule>
    <cfRule type="containsText" dxfId="877" priority="10" operator="containsText" text="MEDIO">
      <formula>NOT(ISERROR(SEARCH("MEDIO",Q25)))</formula>
    </cfRule>
    <cfRule type="containsText" dxfId="876" priority="11" operator="containsText" text="BAJO">
      <formula>NOT(ISERROR(SEARCH("BAJO",Q25)))</formula>
    </cfRule>
  </conditionalFormatting>
  <conditionalFormatting sqref="T25">
    <cfRule type="containsText" dxfId="875" priority="1" operator="containsText" text="Nivel 3">
      <formula>NOT(ISERROR(SEARCH("Nivel 3",T25)))</formula>
    </cfRule>
    <cfRule type="containsText" dxfId="874" priority="2" operator="containsText" text="Nivel 2">
      <formula>NOT(ISERROR(SEARCH("Nivel 2",T25)))</formula>
    </cfRule>
    <cfRule type="containsText" dxfId="873" priority="3" operator="containsText" text="Nivel 4">
      <formula>NOT(ISERROR(SEARCH("Nivel 4",T25)))</formula>
    </cfRule>
    <cfRule type="containsText" priority="4" operator="containsText" text="Nivel 4">
      <formula>NOT(ISERROR(SEARCH("Nivel 4",T25)))</formula>
    </cfRule>
    <cfRule type="containsText" dxfId="872" priority="5" operator="containsText" text="Nivel 3">
      <formula>NOT(ISERROR(SEARCH("Nivel 3",T25)))</formula>
    </cfRule>
    <cfRule type="containsText" dxfId="871" priority="6" operator="containsText" text="Nivel 3">
      <formula>NOT(ISERROR(SEARCH("Nivel 3",T25)))</formula>
    </cfRule>
    <cfRule type="containsText" dxfId="870" priority="7" operator="containsText" text="Nivel 1">
      <formula>NOT(ISERROR(SEARCH("Nivel 1",T25)))</formula>
    </cfRule>
  </conditionalFormatting>
  <dataValidations count="7">
    <dataValidation type="list" allowBlank="1" showInputMessage="1" showErrorMessage="1" sqref="R24">
      <formula1>LI</formula1>
    </dataValidation>
    <dataValidation type="list" allowBlank="1" showInputMessage="1" showErrorMessage="1" sqref="R23">
      <formula1>NV</formula1>
    </dataValidation>
    <dataValidation type="list" allowBlank="1" showInputMessage="1" showErrorMessage="1" sqref="O21">
      <formula1>NI</formula1>
    </dataValidation>
    <dataValidation type="list" allowBlank="1" showInputMessage="1" showErrorMessage="1" sqref="R25 R12:R22">
      <formula1>NC</formula1>
    </dataValidation>
    <dataValidation type="list" allowBlank="1" showInputMessage="1" showErrorMessage="1" sqref="O12:O20 O22:O25">
      <formula1>NE</formula1>
    </dataValidation>
    <dataValidation type="list" allowBlank="1" showInputMessage="1" showErrorMessage="1" sqref="I12:I25">
      <formula1>ri</formula1>
    </dataValidation>
    <dataValidation type="list" allowBlank="1" showInputMessage="1" showErrorMessage="1" sqref="N12:N25">
      <formula1>ND</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16" workbookViewId="0">
      <selection activeCell="L23" sqref="L23"/>
    </sheetView>
  </sheetViews>
  <sheetFormatPr baseColWidth="10" defaultRowHeight="15" x14ac:dyDescent="0.25"/>
  <cols>
    <col min="28" max="28" width="13.7109375" customWidth="1"/>
  </cols>
  <sheetData>
    <row r="1" spans="1:28" ht="27.75"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24.7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75" x14ac:dyDescent="0.25">
      <c r="A6" s="228" t="s">
        <v>0</v>
      </c>
      <c r="B6" s="229"/>
      <c r="C6" s="229"/>
      <c r="D6" s="229"/>
      <c r="E6" s="229"/>
      <c r="F6" s="229"/>
      <c r="G6" s="229"/>
      <c r="H6" s="229"/>
      <c r="I6" s="229"/>
      <c r="J6" s="229"/>
      <c r="K6" s="229"/>
      <c r="L6" s="229"/>
      <c r="M6" s="229"/>
      <c r="N6" s="229"/>
      <c r="O6" s="229"/>
      <c r="P6" s="230"/>
      <c r="Q6" s="228" t="s">
        <v>1</v>
      </c>
      <c r="R6" s="229"/>
      <c r="S6" s="229"/>
      <c r="T6" s="229"/>
      <c r="U6" s="229"/>
      <c r="V6" s="229"/>
      <c r="W6" s="229"/>
      <c r="X6" s="229"/>
      <c r="Y6" s="229"/>
      <c r="Z6" s="229"/>
      <c r="AA6" s="229"/>
      <c r="AB6" s="230"/>
    </row>
    <row r="7" spans="1:28" ht="18.75" x14ac:dyDescent="0.25">
      <c r="A7" s="288" t="s">
        <v>2</v>
      </c>
      <c r="B7" s="191"/>
      <c r="C7" s="191"/>
      <c r="D7" s="191"/>
      <c r="E7" s="191"/>
      <c r="F7" s="191"/>
      <c r="G7" s="191"/>
      <c r="H7" s="191"/>
      <c r="I7" s="191"/>
      <c r="J7" s="191"/>
      <c r="K7" s="191"/>
      <c r="L7" s="191"/>
      <c r="M7" s="191"/>
      <c r="N7" s="191"/>
      <c r="O7" s="191"/>
      <c r="P7" s="289"/>
      <c r="Q7" s="288" t="s">
        <v>251</v>
      </c>
      <c r="R7" s="191"/>
      <c r="S7" s="191"/>
      <c r="T7" s="191"/>
      <c r="U7" s="191"/>
      <c r="V7" s="191"/>
      <c r="W7" s="191"/>
      <c r="X7" s="191"/>
      <c r="Y7" s="191"/>
      <c r="Z7" s="191"/>
      <c r="AA7" s="191"/>
      <c r="AB7" s="289"/>
    </row>
    <row r="8" spans="1:28" ht="19.5" thickBot="1" x14ac:dyDescent="0.3">
      <c r="A8" s="317" t="s">
        <v>497</v>
      </c>
      <c r="B8" s="318"/>
      <c r="C8" s="318"/>
      <c r="D8" s="318"/>
      <c r="E8" s="319"/>
      <c r="F8" s="331" t="s">
        <v>510</v>
      </c>
      <c r="G8" s="332"/>
      <c r="H8" s="332"/>
      <c r="I8" s="332"/>
      <c r="J8" s="332"/>
      <c r="K8" s="333"/>
      <c r="L8" s="317" t="s">
        <v>108</v>
      </c>
      <c r="M8" s="318"/>
      <c r="N8" s="318"/>
      <c r="O8" s="318"/>
      <c r="P8" s="319"/>
      <c r="Q8" s="317" t="s">
        <v>107</v>
      </c>
      <c r="R8" s="318"/>
      <c r="S8" s="318"/>
      <c r="T8" s="318"/>
      <c r="U8" s="318"/>
      <c r="V8" s="318"/>
      <c r="W8" s="318"/>
      <c r="X8" s="318"/>
      <c r="Y8" s="318"/>
      <c r="Z8" s="318"/>
      <c r="AA8" s="318"/>
      <c r="AB8" s="319"/>
    </row>
    <row r="9" spans="1:28" ht="18.75" thickBot="1" x14ac:dyDescent="0.3">
      <c r="A9" s="314" t="s">
        <v>113</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199"/>
      <c r="B11" s="204"/>
      <c r="C11" s="204"/>
      <c r="D11" s="204"/>
      <c r="E11" s="204"/>
      <c r="F11" s="65" t="s">
        <v>15</v>
      </c>
      <c r="G11" s="65" t="s">
        <v>16</v>
      </c>
      <c r="H11" s="65" t="s">
        <v>17</v>
      </c>
      <c r="I11" s="204"/>
      <c r="J11" s="65" t="s">
        <v>18</v>
      </c>
      <c r="K11" s="65"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89.25" x14ac:dyDescent="0.25">
      <c r="A12" s="209" t="s">
        <v>312</v>
      </c>
      <c r="B12" s="200" t="s">
        <v>379</v>
      </c>
      <c r="C12" s="212" t="s">
        <v>338</v>
      </c>
      <c r="D12" s="212" t="s">
        <v>380</v>
      </c>
      <c r="E12" s="218" t="s">
        <v>39</v>
      </c>
      <c r="F12" s="68" t="s">
        <v>286</v>
      </c>
      <c r="G12" s="68" t="s">
        <v>694</v>
      </c>
      <c r="H12" s="68" t="s">
        <v>288</v>
      </c>
      <c r="I12" s="68" t="s">
        <v>52</v>
      </c>
      <c r="J12" s="6" t="s">
        <v>210</v>
      </c>
      <c r="K12" s="6" t="s">
        <v>210</v>
      </c>
      <c r="L12" s="68" t="s">
        <v>383</v>
      </c>
      <c r="M12" s="68">
        <v>10</v>
      </c>
      <c r="N12" s="68">
        <v>3</v>
      </c>
      <c r="O12" s="20">
        <f t="shared" ref="O12:O23" si="0">M12*N12</f>
        <v>30</v>
      </c>
      <c r="P12" s="21" t="s">
        <v>259</v>
      </c>
      <c r="Q12" s="70">
        <v>100</v>
      </c>
      <c r="R12" s="70">
        <f t="shared" ref="R12:R23" si="1">O12*Q12</f>
        <v>3000</v>
      </c>
      <c r="S12" s="21" t="str">
        <f>IF(AND(R12&gt;149,R12&lt;501),"Nivel 2",IF(AND(R12&gt;599),"Nivel 1",IF(AND(R12&gt;39,R12&lt;121),"Nivel 3","Nivel 4")))</f>
        <v>Nivel 1</v>
      </c>
      <c r="T12" s="24" t="str">
        <f t="shared" ref="T12:T23" si="2">IF(AND(R12&gt;149,R12&lt;501),"No Aceptable o Aceptable con control específico",IF(AND(R12&gt;599),"No Aceptable",IF(AND(R12&gt;39,R12&lt;121),"Aceptable","Aceptable")))</f>
        <v>No Aceptable</v>
      </c>
      <c r="U12" s="68">
        <v>14</v>
      </c>
      <c r="V12" s="68" t="s">
        <v>274</v>
      </c>
      <c r="W12" s="68" t="s">
        <v>39</v>
      </c>
      <c r="X12" s="68" t="s">
        <v>49</v>
      </c>
      <c r="Y12" s="68" t="s">
        <v>49</v>
      </c>
      <c r="Z12" s="68" t="s">
        <v>49</v>
      </c>
      <c r="AA12" s="208" t="s">
        <v>393</v>
      </c>
      <c r="AB12" s="184" t="s">
        <v>385</v>
      </c>
    </row>
    <row r="13" spans="1:28" ht="102" x14ac:dyDescent="0.25">
      <c r="A13" s="210"/>
      <c r="B13" s="201"/>
      <c r="C13" s="213"/>
      <c r="D13" s="214"/>
      <c r="E13" s="219"/>
      <c r="F13" s="68" t="s">
        <v>382</v>
      </c>
      <c r="G13" s="68" t="s">
        <v>373</v>
      </c>
      <c r="H13" s="68" t="s">
        <v>288</v>
      </c>
      <c r="I13" s="6" t="s">
        <v>115</v>
      </c>
      <c r="J13" s="6" t="s">
        <v>210</v>
      </c>
      <c r="K13" s="6" t="s">
        <v>45</v>
      </c>
      <c r="L13" s="6" t="s">
        <v>384</v>
      </c>
      <c r="M13" s="68">
        <v>2</v>
      </c>
      <c r="N13" s="68">
        <v>2</v>
      </c>
      <c r="O13" s="20">
        <v>4</v>
      </c>
      <c r="P13" s="21" t="s">
        <v>248</v>
      </c>
      <c r="Q13" s="70">
        <v>10</v>
      </c>
      <c r="R13" s="70">
        <v>40</v>
      </c>
      <c r="S13" s="21" t="s">
        <v>348</v>
      </c>
      <c r="T13" s="24" t="s">
        <v>349</v>
      </c>
      <c r="U13" s="68">
        <v>14</v>
      </c>
      <c r="V13" s="68" t="s">
        <v>386</v>
      </c>
      <c r="W13" s="68" t="s">
        <v>317</v>
      </c>
      <c r="X13" s="68" t="s">
        <v>211</v>
      </c>
      <c r="Y13" s="68" t="s">
        <v>49</v>
      </c>
      <c r="Z13" s="68" t="s">
        <v>49</v>
      </c>
      <c r="AA13" s="208"/>
      <c r="AB13" s="184"/>
    </row>
    <row r="14" spans="1:28" ht="89.25" x14ac:dyDescent="0.25">
      <c r="A14" s="210"/>
      <c r="B14" s="201"/>
      <c r="C14" s="213"/>
      <c r="D14" s="205" t="s">
        <v>387</v>
      </c>
      <c r="E14" s="219"/>
      <c r="F14" s="68" t="s">
        <v>388</v>
      </c>
      <c r="G14" s="68" t="s">
        <v>389</v>
      </c>
      <c r="H14" s="68" t="s">
        <v>280</v>
      </c>
      <c r="I14" s="189" t="s">
        <v>395</v>
      </c>
      <c r="J14" s="68" t="s">
        <v>210</v>
      </c>
      <c r="K14" s="68" t="s">
        <v>210</v>
      </c>
      <c r="L14" s="68" t="s">
        <v>811</v>
      </c>
      <c r="M14" s="68">
        <v>2</v>
      </c>
      <c r="N14" s="68">
        <v>3</v>
      </c>
      <c r="O14" s="20">
        <f t="shared" si="0"/>
        <v>6</v>
      </c>
      <c r="P14" s="21" t="s">
        <v>391</v>
      </c>
      <c r="Q14" s="70">
        <v>10</v>
      </c>
      <c r="R14" s="70">
        <f t="shared" si="1"/>
        <v>60</v>
      </c>
      <c r="S14" s="21" t="str">
        <f>IF(AND(R14&gt;149,R14&lt;501),"Nivel 2",IF(AND(R14&gt;599),"Nivel 1",IF(AND(R14&gt;39,R14&lt;121),"Nivel 3","Nivel 4")))</f>
        <v>Nivel 3</v>
      </c>
      <c r="T14" s="36" t="str">
        <f t="shared" si="2"/>
        <v>Aceptable</v>
      </c>
      <c r="U14" s="68">
        <v>14</v>
      </c>
      <c r="V14" s="207" t="s">
        <v>396</v>
      </c>
      <c r="W14" s="207" t="s">
        <v>356</v>
      </c>
      <c r="X14" s="207" t="s">
        <v>49</v>
      </c>
      <c r="Y14" s="207" t="s">
        <v>49</v>
      </c>
      <c r="Z14" s="207" t="s">
        <v>49</v>
      </c>
      <c r="AA14" s="208" t="s">
        <v>392</v>
      </c>
      <c r="AB14" s="184" t="s">
        <v>49</v>
      </c>
    </row>
    <row r="15" spans="1:28" ht="89.25" x14ac:dyDescent="0.25">
      <c r="A15" s="210"/>
      <c r="B15" s="201"/>
      <c r="C15" s="213"/>
      <c r="D15" s="205"/>
      <c r="E15" s="219"/>
      <c r="F15" s="68" t="s">
        <v>394</v>
      </c>
      <c r="G15" s="68" t="s">
        <v>397</v>
      </c>
      <c r="H15" s="68" t="s">
        <v>280</v>
      </c>
      <c r="I15" s="206"/>
      <c r="J15" s="6" t="s">
        <v>210</v>
      </c>
      <c r="K15" s="6" t="s">
        <v>210</v>
      </c>
      <c r="L15" s="6" t="s">
        <v>812</v>
      </c>
      <c r="M15" s="68">
        <v>2</v>
      </c>
      <c r="N15" s="68">
        <v>3</v>
      </c>
      <c r="O15" s="20">
        <v>6</v>
      </c>
      <c r="P15" s="21" t="s">
        <v>391</v>
      </c>
      <c r="Q15" s="70">
        <v>10</v>
      </c>
      <c r="R15" s="70">
        <v>60</v>
      </c>
      <c r="S15" s="21" t="s">
        <v>348</v>
      </c>
      <c r="T15" s="36" t="s">
        <v>376</v>
      </c>
      <c r="U15" s="68">
        <v>14</v>
      </c>
      <c r="V15" s="207"/>
      <c r="W15" s="207"/>
      <c r="X15" s="207"/>
      <c r="Y15" s="207"/>
      <c r="Z15" s="207"/>
      <c r="AA15" s="208"/>
      <c r="AB15" s="184"/>
    </row>
    <row r="16" spans="1:28" ht="63.75" x14ac:dyDescent="0.25">
      <c r="A16" s="210"/>
      <c r="B16" s="201"/>
      <c r="C16" s="213"/>
      <c r="D16" s="205"/>
      <c r="E16" s="219"/>
      <c r="F16" s="68" t="s">
        <v>68</v>
      </c>
      <c r="G16" s="68" t="s">
        <v>69</v>
      </c>
      <c r="H16" s="68" t="s">
        <v>62</v>
      </c>
      <c r="I16" s="206"/>
      <c r="J16" s="6" t="s">
        <v>210</v>
      </c>
      <c r="K16" s="6" t="s">
        <v>44</v>
      </c>
      <c r="L16" s="6" t="s">
        <v>813</v>
      </c>
      <c r="M16" s="68">
        <v>2</v>
      </c>
      <c r="N16" s="68">
        <v>2</v>
      </c>
      <c r="O16" s="20">
        <f t="shared" si="0"/>
        <v>4</v>
      </c>
      <c r="P16" s="21" t="s">
        <v>156</v>
      </c>
      <c r="Q16" s="70">
        <v>10</v>
      </c>
      <c r="R16" s="70">
        <f t="shared" si="1"/>
        <v>40</v>
      </c>
      <c r="S16" s="21" t="str">
        <f t="shared" ref="S16:S20" si="3">IF(AND(R16&gt;149,R16&lt;501),"Nivel 2",IF(AND(R16&gt;599),"Nivel 1",IF(AND(R16&gt;39,R16&lt;121),"Nivel 3","Nivel 4")))</f>
        <v>Nivel 3</v>
      </c>
      <c r="T16" s="36" t="str">
        <f t="shared" si="2"/>
        <v>Aceptable</v>
      </c>
      <c r="U16" s="68">
        <v>14</v>
      </c>
      <c r="V16" s="207"/>
      <c r="W16" s="207"/>
      <c r="X16" s="207"/>
      <c r="Y16" s="207"/>
      <c r="Z16" s="207"/>
      <c r="AA16" s="208"/>
      <c r="AB16" s="184"/>
    </row>
    <row r="17" spans="1:28" x14ac:dyDescent="0.25">
      <c r="A17" s="210"/>
      <c r="B17" s="201"/>
      <c r="C17" s="213"/>
      <c r="D17" s="205"/>
      <c r="E17" s="219"/>
      <c r="F17" s="68"/>
      <c r="G17" s="68"/>
      <c r="H17" s="68"/>
      <c r="I17" s="206"/>
      <c r="J17" s="6"/>
      <c r="K17" s="6"/>
      <c r="L17" s="6"/>
      <c r="M17" s="68"/>
      <c r="N17" s="68"/>
      <c r="O17" s="20"/>
      <c r="P17" s="21"/>
      <c r="Q17" s="70"/>
      <c r="R17" s="70"/>
      <c r="S17" s="21"/>
      <c r="T17" s="36"/>
      <c r="U17" s="68"/>
      <c r="V17" s="207"/>
      <c r="W17" s="207"/>
      <c r="X17" s="207"/>
      <c r="Y17" s="207"/>
      <c r="Z17" s="207"/>
      <c r="AA17" s="208"/>
      <c r="AB17" s="184"/>
    </row>
    <row r="18" spans="1:28" ht="165.75" x14ac:dyDescent="0.25">
      <c r="A18" s="210"/>
      <c r="B18" s="201"/>
      <c r="C18" s="213"/>
      <c r="D18" s="205"/>
      <c r="E18" s="219"/>
      <c r="F18" s="68" t="s">
        <v>75</v>
      </c>
      <c r="G18" s="68" t="s">
        <v>76</v>
      </c>
      <c r="H18" s="68" t="s">
        <v>62</v>
      </c>
      <c r="I18" s="206"/>
      <c r="J18" s="6" t="s">
        <v>210</v>
      </c>
      <c r="K18" s="6" t="s">
        <v>210</v>
      </c>
      <c r="L18" s="6" t="s">
        <v>814</v>
      </c>
      <c r="M18" s="68">
        <v>2</v>
      </c>
      <c r="N18" s="68">
        <v>2</v>
      </c>
      <c r="O18" s="20">
        <f t="shared" si="0"/>
        <v>4</v>
      </c>
      <c r="P18" s="21" t="s">
        <v>156</v>
      </c>
      <c r="Q18" s="70">
        <v>10</v>
      </c>
      <c r="R18" s="70">
        <f t="shared" si="1"/>
        <v>40</v>
      </c>
      <c r="S18" s="21" t="str">
        <f t="shared" si="3"/>
        <v>Nivel 3</v>
      </c>
      <c r="T18" s="36" t="str">
        <f t="shared" si="2"/>
        <v>Aceptable</v>
      </c>
      <c r="U18" s="68">
        <v>2</v>
      </c>
      <c r="V18" s="207"/>
      <c r="W18" s="207"/>
      <c r="X18" s="207"/>
      <c r="Y18" s="207"/>
      <c r="Z18" s="207"/>
      <c r="AA18" s="208"/>
      <c r="AB18" s="184"/>
    </row>
    <row r="19" spans="1:28" ht="165.75" x14ac:dyDescent="0.25">
      <c r="A19" s="210"/>
      <c r="B19" s="201"/>
      <c r="C19" s="213"/>
      <c r="D19" s="205"/>
      <c r="E19" s="219"/>
      <c r="F19" s="68" t="s">
        <v>85</v>
      </c>
      <c r="G19" s="68" t="s">
        <v>191</v>
      </c>
      <c r="H19" s="68" t="s">
        <v>86</v>
      </c>
      <c r="I19" s="68" t="s">
        <v>87</v>
      </c>
      <c r="J19" s="68" t="s">
        <v>88</v>
      </c>
      <c r="K19" s="19" t="s">
        <v>44</v>
      </c>
      <c r="L19" s="19" t="s">
        <v>44</v>
      </c>
      <c r="M19" s="68">
        <v>6</v>
      </c>
      <c r="N19" s="68">
        <v>2</v>
      </c>
      <c r="O19" s="20">
        <f t="shared" ref="O19" si="4">M19*N19</f>
        <v>12</v>
      </c>
      <c r="P19" s="21" t="s">
        <v>47</v>
      </c>
      <c r="Q19" s="70">
        <v>25</v>
      </c>
      <c r="R19" s="70">
        <f t="shared" ref="R19" si="5">O19*Q19</f>
        <v>300</v>
      </c>
      <c r="S19" s="23" t="str">
        <f t="shared" ref="S19" si="6">IF(AND(R19&gt;149,R19&lt;501),"Nivel 2",IF(AND(R19&gt;599),"Nivel 1",IF(AND(R19&gt;39,R19&lt;121),"Nivel 3","Nivel 4")))</f>
        <v>Nivel 2</v>
      </c>
      <c r="T19" s="24" t="str">
        <f t="shared" ref="T19" si="7">IF(AND(R19&gt;149,R19&lt;501),"No Aceptable o Aceptable con control específico",IF(AND(R19&gt;599),"No Aceptable",IF(AND(R19&gt;39,R19&lt;121),"Aceptable","Aceptable")))</f>
        <v>No Aceptable o Aceptable con control específico</v>
      </c>
      <c r="U19" s="68">
        <v>1</v>
      </c>
      <c r="V19" s="69" t="s">
        <v>89</v>
      </c>
      <c r="W19" s="68" t="s">
        <v>39</v>
      </c>
      <c r="X19" s="68"/>
      <c r="Y19" s="68"/>
      <c r="Z19" s="68" t="s">
        <v>126</v>
      </c>
      <c r="AA19" s="189" t="s">
        <v>91</v>
      </c>
      <c r="AB19" s="66"/>
    </row>
    <row r="20" spans="1:28" ht="102" x14ac:dyDescent="0.25">
      <c r="A20" s="210"/>
      <c r="B20" s="201"/>
      <c r="C20" s="213"/>
      <c r="D20" s="205"/>
      <c r="E20" s="219"/>
      <c r="F20" s="68" t="s">
        <v>92</v>
      </c>
      <c r="G20" s="68" t="s">
        <v>127</v>
      </c>
      <c r="H20" s="68" t="s">
        <v>86</v>
      </c>
      <c r="I20" s="68" t="s">
        <v>128</v>
      </c>
      <c r="J20" s="19" t="s">
        <v>129</v>
      </c>
      <c r="K20" s="19" t="s">
        <v>44</v>
      </c>
      <c r="L20" s="19" t="s">
        <v>44</v>
      </c>
      <c r="M20" s="68">
        <v>6</v>
      </c>
      <c r="N20" s="68">
        <v>2</v>
      </c>
      <c r="O20" s="20">
        <f t="shared" si="0"/>
        <v>12</v>
      </c>
      <c r="P20" s="21" t="s">
        <v>47</v>
      </c>
      <c r="Q20" s="70">
        <v>10</v>
      </c>
      <c r="R20" s="70">
        <f t="shared" si="1"/>
        <v>120</v>
      </c>
      <c r="S20" s="23" t="str">
        <f t="shared" si="3"/>
        <v>Nivel 3</v>
      </c>
      <c r="T20" s="36" t="str">
        <f t="shared" si="2"/>
        <v>Aceptable</v>
      </c>
      <c r="U20" s="68">
        <v>1</v>
      </c>
      <c r="V20" s="69" t="s">
        <v>93</v>
      </c>
      <c r="W20" s="68" t="s">
        <v>56</v>
      </c>
      <c r="X20" s="68"/>
      <c r="Y20" s="68"/>
      <c r="Z20" s="68" t="s">
        <v>49</v>
      </c>
      <c r="AA20" s="190"/>
      <c r="AB20" s="66" t="s">
        <v>49</v>
      </c>
    </row>
    <row r="21" spans="1:28" ht="208.5" x14ac:dyDescent="0.25">
      <c r="A21" s="210"/>
      <c r="B21" s="201"/>
      <c r="C21" s="213"/>
      <c r="D21" s="67" t="s">
        <v>468</v>
      </c>
      <c r="E21" s="219"/>
      <c r="F21" s="8" t="s">
        <v>286</v>
      </c>
      <c r="G21" s="68" t="s">
        <v>469</v>
      </c>
      <c r="H21" s="68" t="s">
        <v>288</v>
      </c>
      <c r="I21" s="75" t="s">
        <v>52</v>
      </c>
      <c r="J21" s="26" t="s">
        <v>44</v>
      </c>
      <c r="K21" s="26" t="s">
        <v>44</v>
      </c>
      <c r="L21" s="26" t="s">
        <v>815</v>
      </c>
      <c r="M21" s="7">
        <v>10</v>
      </c>
      <c r="N21" s="8">
        <v>3</v>
      </c>
      <c r="O21" s="9">
        <f t="shared" si="0"/>
        <v>30</v>
      </c>
      <c r="P21" s="10" t="s">
        <v>259</v>
      </c>
      <c r="Q21" s="11">
        <v>60</v>
      </c>
      <c r="R21" s="12">
        <f t="shared" si="1"/>
        <v>1800</v>
      </c>
      <c r="S21" s="27" t="s">
        <v>100</v>
      </c>
      <c r="T21" s="29" t="str">
        <f t="shared" si="2"/>
        <v>No Aceptable</v>
      </c>
      <c r="U21" s="71">
        <v>1</v>
      </c>
      <c r="V21" s="75" t="s">
        <v>274</v>
      </c>
      <c r="W21" s="7" t="s">
        <v>39</v>
      </c>
      <c r="X21" s="8" t="s">
        <v>49</v>
      </c>
      <c r="Y21" s="7" t="s">
        <v>49</v>
      </c>
      <c r="Z21" s="8" t="s">
        <v>470</v>
      </c>
      <c r="AA21" s="30" t="s">
        <v>472</v>
      </c>
      <c r="AB21" s="7" t="s">
        <v>471</v>
      </c>
    </row>
    <row r="22" spans="1:28" ht="127.5" x14ac:dyDescent="0.25">
      <c r="A22" s="210"/>
      <c r="B22" s="201"/>
      <c r="C22" s="213"/>
      <c r="D22" s="67" t="s">
        <v>473</v>
      </c>
      <c r="E22" s="219"/>
      <c r="F22" s="8" t="s">
        <v>474</v>
      </c>
      <c r="G22" s="75" t="s">
        <v>475</v>
      </c>
      <c r="H22" s="75" t="s">
        <v>476</v>
      </c>
      <c r="I22" s="68" t="s">
        <v>478</v>
      </c>
      <c r="J22" s="19" t="s">
        <v>477</v>
      </c>
      <c r="K22" s="19" t="s">
        <v>44</v>
      </c>
      <c r="L22" s="26" t="s">
        <v>479</v>
      </c>
      <c r="M22" s="68">
        <v>6</v>
      </c>
      <c r="N22" s="68">
        <v>2</v>
      </c>
      <c r="O22" s="20">
        <f t="shared" si="0"/>
        <v>12</v>
      </c>
      <c r="P22" s="21" t="s">
        <v>362</v>
      </c>
      <c r="Q22" s="70">
        <v>25</v>
      </c>
      <c r="R22" s="70">
        <v>300</v>
      </c>
      <c r="S22" s="23" t="s">
        <v>480</v>
      </c>
      <c r="T22" s="24" t="str">
        <f t="shared" si="2"/>
        <v>No Aceptable o Aceptable con control específico</v>
      </c>
      <c r="U22" s="68">
        <v>1</v>
      </c>
      <c r="V22" s="69" t="s">
        <v>481</v>
      </c>
      <c r="W22" s="68" t="s">
        <v>39</v>
      </c>
      <c r="X22" s="68" t="s">
        <v>49</v>
      </c>
      <c r="Y22" s="68" t="s">
        <v>49</v>
      </c>
      <c r="Z22" s="8" t="s">
        <v>482</v>
      </c>
      <c r="AA22" s="30" t="s">
        <v>483</v>
      </c>
      <c r="AB22" s="68" t="s">
        <v>411</v>
      </c>
    </row>
    <row r="23" spans="1:28" ht="114.75" x14ac:dyDescent="0.25">
      <c r="A23" s="211"/>
      <c r="B23" s="202"/>
      <c r="C23" s="214"/>
      <c r="D23" s="40"/>
      <c r="E23" s="220"/>
      <c r="F23" s="8" t="s">
        <v>103</v>
      </c>
      <c r="G23" s="68" t="s">
        <v>104</v>
      </c>
      <c r="H23" s="68" t="s">
        <v>86</v>
      </c>
      <c r="I23" s="8" t="s">
        <v>105</v>
      </c>
      <c r="J23" s="26" t="s">
        <v>44</v>
      </c>
      <c r="K23" s="26" t="s">
        <v>44</v>
      </c>
      <c r="L23" s="26" t="s">
        <v>717</v>
      </c>
      <c r="M23" s="7">
        <v>6</v>
      </c>
      <c r="N23" s="8">
        <v>3</v>
      </c>
      <c r="O23" s="9">
        <f t="shared" si="0"/>
        <v>18</v>
      </c>
      <c r="P23" s="10" t="str">
        <f t="shared" ref="P23" si="8">IF(AND(O23&gt;9,O23&lt;21),"ALTO",IF(AND(O23&gt;23),"MUY ALTO",IF(AND(O23&gt;5,O23&lt;9),"MEDIO","BAJO")))</f>
        <v>ALTO</v>
      </c>
      <c r="Q23" s="11">
        <v>10</v>
      </c>
      <c r="R23" s="12">
        <f t="shared" si="1"/>
        <v>180</v>
      </c>
      <c r="S23" s="31" t="str">
        <f t="shared" ref="S23" si="9">IF(AND(R23&gt;149,R23&lt;501),"Nivel 2",IF(AND(R23&gt;599),"Nivel 1",IF(AND(R23&gt;39,R23&lt;121),"Nivel 3","Nivel 4")))</f>
        <v>Nivel 2</v>
      </c>
      <c r="T23" s="13" t="str">
        <f t="shared" si="2"/>
        <v>No Aceptable o Aceptable con control específico</v>
      </c>
      <c r="U23" s="71">
        <v>1</v>
      </c>
      <c r="V23" s="15" t="s">
        <v>106</v>
      </c>
      <c r="W23" s="7" t="s">
        <v>56</v>
      </c>
      <c r="X23" s="8" t="s">
        <v>49</v>
      </c>
      <c r="Y23" s="7" t="s">
        <v>49</v>
      </c>
      <c r="Z23" s="8"/>
      <c r="AA23" s="17" t="s">
        <v>398</v>
      </c>
      <c r="AB23" s="7" t="s">
        <v>49</v>
      </c>
    </row>
    <row r="24" spans="1:28" ht="15.75" thickBot="1" x14ac:dyDescent="0.3">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row>
    <row r="25" spans="1:28" ht="15.75" thickBot="1" x14ac:dyDescent="0.3">
      <c r="A25" s="320" t="s">
        <v>134</v>
      </c>
      <c r="B25" s="321"/>
      <c r="C25" s="321"/>
      <c r="D25" s="322"/>
      <c r="E25" s="323" t="s">
        <v>379</v>
      </c>
      <c r="F25" s="324"/>
      <c r="G25" s="324"/>
      <c r="H25" s="324"/>
      <c r="I25" s="324"/>
      <c r="J25" s="324"/>
      <c r="K25" s="324"/>
      <c r="L25" s="324"/>
      <c r="M25" s="324"/>
      <c r="N25" s="324"/>
      <c r="O25" s="324"/>
      <c r="P25" s="324"/>
      <c r="Q25" s="324"/>
      <c r="R25" s="324"/>
      <c r="S25" s="325"/>
      <c r="T25" s="326" t="s">
        <v>135</v>
      </c>
      <c r="U25" s="327"/>
      <c r="V25" s="328"/>
      <c r="W25" s="329"/>
      <c r="X25" s="329"/>
      <c r="Y25" s="329"/>
      <c r="Z25" s="329"/>
      <c r="AA25" s="329"/>
      <c r="AB25" s="330"/>
    </row>
  </sheetData>
  <mergeCells count="48">
    <mergeCell ref="A8:E8"/>
    <mergeCell ref="F8:K8"/>
    <mergeCell ref="L8:P8"/>
    <mergeCell ref="Q8:AB8"/>
    <mergeCell ref="A5:AB5"/>
    <mergeCell ref="A6:P6"/>
    <mergeCell ref="Q6:AB6"/>
    <mergeCell ref="A7:P7"/>
    <mergeCell ref="Q7:AB7"/>
    <mergeCell ref="A1:F4"/>
    <mergeCell ref="G1:Z1"/>
    <mergeCell ref="G2:Z4"/>
    <mergeCell ref="AA2:AB2"/>
    <mergeCell ref="AA3:AB3"/>
    <mergeCell ref="AA4:AB4"/>
    <mergeCell ref="A9:AB9"/>
    <mergeCell ref="A10:A11"/>
    <mergeCell ref="B10:B11"/>
    <mergeCell ref="C10:C11"/>
    <mergeCell ref="D10:D11"/>
    <mergeCell ref="E10:E11"/>
    <mergeCell ref="F10:H10"/>
    <mergeCell ref="I10:I11"/>
    <mergeCell ref="J10:L10"/>
    <mergeCell ref="M10:S10"/>
    <mergeCell ref="U10:W10"/>
    <mergeCell ref="X10:AB10"/>
    <mergeCell ref="W14:W18"/>
    <mergeCell ref="A12:A23"/>
    <mergeCell ref="B12:B23"/>
    <mergeCell ref="X14:X18"/>
    <mergeCell ref="C12:C23"/>
    <mergeCell ref="D12:D13"/>
    <mergeCell ref="E12:E23"/>
    <mergeCell ref="D14:D20"/>
    <mergeCell ref="Y14:Y18"/>
    <mergeCell ref="Z14:Z18"/>
    <mergeCell ref="AA12:AA13"/>
    <mergeCell ref="AB12:AB13"/>
    <mergeCell ref="A25:D25"/>
    <mergeCell ref="E25:S25"/>
    <mergeCell ref="T25:U25"/>
    <mergeCell ref="V25:AB25"/>
    <mergeCell ref="AA14:AA18"/>
    <mergeCell ref="AB14:AB18"/>
    <mergeCell ref="AA19:AA20"/>
    <mergeCell ref="I14:I18"/>
    <mergeCell ref="V14:V18"/>
  </mergeCells>
  <conditionalFormatting sqref="P12:P18 P20">
    <cfRule type="containsText" dxfId="519" priority="52" operator="containsText" text="MUY ALTO">
      <formula>NOT(ISERROR(SEARCH("MUY ALTO",P12)))</formula>
    </cfRule>
    <cfRule type="containsText" dxfId="518" priority="53" operator="containsText" text="ALTO">
      <formula>NOT(ISERROR(SEARCH("ALTO",P12)))</formula>
    </cfRule>
    <cfRule type="containsText" dxfId="517" priority="54" operator="containsText" text="MEDIO">
      <formula>NOT(ISERROR(SEARCH("MEDIO",P12)))</formula>
    </cfRule>
    <cfRule type="containsText" dxfId="516" priority="55" operator="containsText" text="BAJO">
      <formula>NOT(ISERROR(SEARCH("BAJO",P12)))</formula>
    </cfRule>
  </conditionalFormatting>
  <conditionalFormatting sqref="S12:S18 S20">
    <cfRule type="containsText" dxfId="515" priority="45" operator="containsText" text="Nivel 3">
      <formula>NOT(ISERROR(SEARCH("Nivel 3",S12)))</formula>
    </cfRule>
    <cfRule type="containsText" dxfId="514" priority="46" operator="containsText" text="Nivel 2">
      <formula>NOT(ISERROR(SEARCH("Nivel 2",S12)))</formula>
    </cfRule>
    <cfRule type="containsText" dxfId="513" priority="47" operator="containsText" text="Nivel 4">
      <formula>NOT(ISERROR(SEARCH("Nivel 4",S12)))</formula>
    </cfRule>
    <cfRule type="containsText" priority="48" operator="containsText" text="Nivel 4">
      <formula>NOT(ISERROR(SEARCH("Nivel 4",S12)))</formula>
    </cfRule>
    <cfRule type="containsText" dxfId="512" priority="49" operator="containsText" text="Nivel 3">
      <formula>NOT(ISERROR(SEARCH("Nivel 3",S12)))</formula>
    </cfRule>
    <cfRule type="containsText" dxfId="511" priority="50" operator="containsText" text="Nivel 3">
      <formula>NOT(ISERROR(SEARCH("Nivel 3",S12)))</formula>
    </cfRule>
    <cfRule type="containsText" dxfId="510" priority="51" operator="containsText" text="Nivel 1">
      <formula>NOT(ISERROR(SEARCH("Nivel 1",S12)))</formula>
    </cfRule>
  </conditionalFormatting>
  <conditionalFormatting sqref="P19">
    <cfRule type="containsText" dxfId="509" priority="41" operator="containsText" text="MUY ALTO">
      <formula>NOT(ISERROR(SEARCH("MUY ALTO",P19)))</formula>
    </cfRule>
    <cfRule type="containsText" dxfId="508" priority="42" operator="containsText" text="ALTO">
      <formula>NOT(ISERROR(SEARCH("ALTO",P19)))</formula>
    </cfRule>
    <cfRule type="containsText" dxfId="507" priority="43" operator="containsText" text="MEDIO">
      <formula>NOT(ISERROR(SEARCH("MEDIO",P19)))</formula>
    </cfRule>
    <cfRule type="containsText" dxfId="506" priority="44" operator="containsText" text="BAJO">
      <formula>NOT(ISERROR(SEARCH("BAJO",P19)))</formula>
    </cfRule>
  </conditionalFormatting>
  <conditionalFormatting sqref="S19">
    <cfRule type="containsText" dxfId="505" priority="34" operator="containsText" text="Nivel 3">
      <formula>NOT(ISERROR(SEARCH("Nivel 3",S19)))</formula>
    </cfRule>
    <cfRule type="containsText" dxfId="504" priority="35" operator="containsText" text="Nivel 2">
      <formula>NOT(ISERROR(SEARCH("Nivel 2",S19)))</formula>
    </cfRule>
    <cfRule type="containsText" dxfId="503" priority="36" operator="containsText" text="Nivel 4">
      <formula>NOT(ISERROR(SEARCH("Nivel 4",S19)))</formula>
    </cfRule>
    <cfRule type="containsText" priority="37" operator="containsText" text="Nivel 4">
      <formula>NOT(ISERROR(SEARCH("Nivel 4",S19)))</formula>
    </cfRule>
    <cfRule type="containsText" dxfId="502" priority="38" operator="containsText" text="Nivel 3">
      <formula>NOT(ISERROR(SEARCH("Nivel 3",S19)))</formula>
    </cfRule>
    <cfRule type="containsText" dxfId="501" priority="39" operator="containsText" text="Nivel 3">
      <formula>NOT(ISERROR(SEARCH("Nivel 3",S19)))</formula>
    </cfRule>
    <cfRule type="containsText" dxfId="500" priority="40" operator="containsText" text="Nivel 1">
      <formula>NOT(ISERROR(SEARCH("Nivel 1",S19)))</formula>
    </cfRule>
  </conditionalFormatting>
  <conditionalFormatting sqref="P21">
    <cfRule type="containsText" dxfId="499" priority="30" operator="containsText" text="MUY ALTO">
      <formula>NOT(ISERROR(SEARCH("MUY ALTO",P21)))</formula>
    </cfRule>
    <cfRule type="containsText" dxfId="498" priority="31" operator="containsText" text="ALTO">
      <formula>NOT(ISERROR(SEARCH("ALTO",P21)))</formula>
    </cfRule>
    <cfRule type="containsText" dxfId="497" priority="32" operator="containsText" text="MEDIO">
      <formula>NOT(ISERROR(SEARCH("MEDIO",P21)))</formula>
    </cfRule>
    <cfRule type="containsText" dxfId="496" priority="33" operator="containsText" text="BAJO">
      <formula>NOT(ISERROR(SEARCH("BAJO",P21)))</formula>
    </cfRule>
  </conditionalFormatting>
  <conditionalFormatting sqref="S21">
    <cfRule type="containsText" dxfId="495" priority="23" operator="containsText" text="Nivel 3">
      <formula>NOT(ISERROR(SEARCH("Nivel 3",S21)))</formula>
    </cfRule>
    <cfRule type="containsText" dxfId="494" priority="24" operator="containsText" text="Nivel 2">
      <formula>NOT(ISERROR(SEARCH("Nivel 2",S21)))</formula>
    </cfRule>
    <cfRule type="containsText" dxfId="493" priority="25" operator="containsText" text="Nivel 4">
      <formula>NOT(ISERROR(SEARCH("Nivel 4",S21)))</formula>
    </cfRule>
    <cfRule type="containsText" priority="26" operator="containsText" text="Nivel 4">
      <formula>NOT(ISERROR(SEARCH("Nivel 4",S21)))</formula>
    </cfRule>
    <cfRule type="containsText" dxfId="492" priority="27" operator="containsText" text="Nivel 3">
      <formula>NOT(ISERROR(SEARCH("Nivel 3",S21)))</formula>
    </cfRule>
    <cfRule type="containsText" dxfId="491" priority="28" operator="containsText" text="Nivel 3">
      <formula>NOT(ISERROR(SEARCH("Nivel 3",S21)))</formula>
    </cfRule>
    <cfRule type="containsText" dxfId="490" priority="29" operator="containsText" text="Nivel 1">
      <formula>NOT(ISERROR(SEARCH("Nivel 1",S21)))</formula>
    </cfRule>
  </conditionalFormatting>
  <conditionalFormatting sqref="P22">
    <cfRule type="containsText" dxfId="489" priority="19" operator="containsText" text="MUY ALTO">
      <formula>NOT(ISERROR(SEARCH("MUY ALTO",P22)))</formula>
    </cfRule>
    <cfRule type="containsText" dxfId="488" priority="20" operator="containsText" text="ALTO">
      <formula>NOT(ISERROR(SEARCH("ALTO",P22)))</formula>
    </cfRule>
    <cfRule type="containsText" dxfId="487" priority="21" operator="containsText" text="MEDIO">
      <formula>NOT(ISERROR(SEARCH("MEDIO",P22)))</formula>
    </cfRule>
    <cfRule type="containsText" dxfId="486" priority="22" operator="containsText" text="BAJO">
      <formula>NOT(ISERROR(SEARCH("BAJO",P22)))</formula>
    </cfRule>
  </conditionalFormatting>
  <conditionalFormatting sqref="S22">
    <cfRule type="containsText" dxfId="485" priority="12" operator="containsText" text="Nivel 3">
      <formula>NOT(ISERROR(SEARCH("Nivel 3",S22)))</formula>
    </cfRule>
    <cfRule type="containsText" dxfId="484" priority="13" operator="containsText" text="Nivel 2">
      <formula>NOT(ISERROR(SEARCH("Nivel 2",S22)))</formula>
    </cfRule>
    <cfRule type="containsText" dxfId="483" priority="14" operator="containsText" text="Nivel 4">
      <formula>NOT(ISERROR(SEARCH("Nivel 4",S22)))</formula>
    </cfRule>
    <cfRule type="containsText" priority="15" operator="containsText" text="Nivel 4">
      <formula>NOT(ISERROR(SEARCH("Nivel 4",S22)))</formula>
    </cfRule>
    <cfRule type="containsText" dxfId="482" priority="16" operator="containsText" text="Nivel 3">
      <formula>NOT(ISERROR(SEARCH("Nivel 3",S22)))</formula>
    </cfRule>
    <cfRule type="containsText" dxfId="481" priority="17" operator="containsText" text="Nivel 3">
      <formula>NOT(ISERROR(SEARCH("Nivel 3",S22)))</formula>
    </cfRule>
    <cfRule type="containsText" dxfId="480" priority="18" operator="containsText" text="Nivel 1">
      <formula>NOT(ISERROR(SEARCH("Nivel 1",S22)))</formula>
    </cfRule>
  </conditionalFormatting>
  <conditionalFormatting sqref="P23">
    <cfRule type="containsText" dxfId="479" priority="8" operator="containsText" text="MUY ALTO">
      <formula>NOT(ISERROR(SEARCH("MUY ALTO",P23)))</formula>
    </cfRule>
    <cfRule type="containsText" dxfId="478" priority="9" operator="containsText" text="ALTO">
      <formula>NOT(ISERROR(SEARCH("ALTO",P23)))</formula>
    </cfRule>
    <cfRule type="containsText" dxfId="477" priority="10" operator="containsText" text="MEDIO">
      <formula>NOT(ISERROR(SEARCH("MEDIO",P23)))</formula>
    </cfRule>
    <cfRule type="containsText" dxfId="476" priority="11" operator="containsText" text="BAJO">
      <formula>NOT(ISERROR(SEARCH("BAJO",P23)))</formula>
    </cfRule>
  </conditionalFormatting>
  <conditionalFormatting sqref="S23">
    <cfRule type="containsText" dxfId="475" priority="1" operator="containsText" text="Nivel 3">
      <formula>NOT(ISERROR(SEARCH("Nivel 3",S23)))</formula>
    </cfRule>
    <cfRule type="containsText" dxfId="474" priority="2" operator="containsText" text="Nivel 2">
      <formula>NOT(ISERROR(SEARCH("Nivel 2",S23)))</formula>
    </cfRule>
    <cfRule type="containsText" dxfId="473" priority="3" operator="containsText" text="Nivel 4">
      <formula>NOT(ISERROR(SEARCH("Nivel 4",S23)))</formula>
    </cfRule>
    <cfRule type="containsText" priority="4" operator="containsText" text="Nivel 4">
      <formula>NOT(ISERROR(SEARCH("Nivel 4",S23)))</formula>
    </cfRule>
    <cfRule type="containsText" dxfId="472" priority="5" operator="containsText" text="Nivel 3">
      <formula>NOT(ISERROR(SEARCH("Nivel 3",S23)))</formula>
    </cfRule>
    <cfRule type="containsText" dxfId="471" priority="6" operator="containsText" text="Nivel 3">
      <formula>NOT(ISERROR(SEARCH("Nivel 3",S23)))</formula>
    </cfRule>
    <cfRule type="containsText" dxfId="470" priority="7" operator="containsText" text="Nivel 1">
      <formula>NOT(ISERROR(SEARCH("Nivel 1",S23)))</formula>
    </cfRule>
  </conditionalFormatting>
  <dataValidations count="7">
    <dataValidation type="list" allowBlank="1" showInputMessage="1" showErrorMessage="1" sqref="N12:N18 N20:N23">
      <formula1>NE</formula1>
    </dataValidation>
    <dataValidation type="list" allowBlank="1" showInputMessage="1" showErrorMessage="1" sqref="Q23 Q12:Q20">
      <formula1>NC</formula1>
    </dataValidation>
    <dataValidation type="list" allowBlank="1" showInputMessage="1" showErrorMessage="1" sqref="N19">
      <formula1>NI</formula1>
    </dataValidation>
    <dataValidation type="list" allowBlank="1" showInputMessage="1" showErrorMessage="1" sqref="Q21">
      <formula1>NV</formula1>
    </dataValidation>
    <dataValidation type="list" allowBlank="1" showInputMessage="1" showErrorMessage="1" sqref="Q22">
      <formula1>LI</formula1>
    </dataValidation>
    <dataValidation type="list" allowBlank="1" showInputMessage="1" showErrorMessage="1" sqref="M12:M23">
      <formula1>ND</formula1>
    </dataValidation>
    <dataValidation type="list" allowBlank="1" showInputMessage="1" showErrorMessage="1" sqref="H12:H23">
      <formula1>ri</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opLeftCell="A28" workbookViewId="0">
      <selection activeCell="L26" sqref="L26"/>
    </sheetView>
  </sheetViews>
  <sheetFormatPr baseColWidth="10" defaultRowHeight="15" x14ac:dyDescent="0.25"/>
  <cols>
    <col min="28" max="28" width="14.28515625" customWidth="1"/>
  </cols>
  <sheetData>
    <row r="1" spans="1:28" ht="27.75"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24.7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24.75" customHeight="1"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customHeight="1"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32.25" customHeight="1" thickBot="1" x14ac:dyDescent="0.3">
      <c r="A7" s="317" t="s">
        <v>497</v>
      </c>
      <c r="B7" s="318"/>
      <c r="C7" s="318"/>
      <c r="D7" s="318"/>
      <c r="E7" s="319"/>
      <c r="F7" s="331" t="s">
        <v>510</v>
      </c>
      <c r="G7" s="332"/>
      <c r="H7" s="332"/>
      <c r="I7" s="332"/>
      <c r="J7" s="332"/>
      <c r="K7" s="333"/>
      <c r="L7" s="317" t="s">
        <v>108</v>
      </c>
      <c r="M7" s="318"/>
      <c r="N7" s="318"/>
      <c r="O7" s="318"/>
      <c r="P7" s="319"/>
      <c r="Q7" s="317" t="s">
        <v>695</v>
      </c>
      <c r="R7" s="318"/>
      <c r="S7" s="318"/>
      <c r="T7" s="318"/>
      <c r="U7" s="318"/>
      <c r="V7" s="318"/>
      <c r="W7" s="318"/>
      <c r="X7" s="318"/>
      <c r="Y7" s="318"/>
      <c r="Z7" s="318"/>
      <c r="AA7" s="318"/>
      <c r="AB7" s="319"/>
    </row>
    <row r="8" spans="1:28" ht="18" customHeight="1" x14ac:dyDescent="0.25">
      <c r="A8" s="314"/>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6"/>
    </row>
    <row r="9" spans="1:28" ht="18.75" thickBot="1" x14ac:dyDescent="0.3">
      <c r="A9" s="300"/>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2"/>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303"/>
      <c r="B11" s="304"/>
      <c r="C11" s="304"/>
      <c r="D11" s="304"/>
      <c r="E11" s="304"/>
      <c r="F11" s="79" t="s">
        <v>15</v>
      </c>
      <c r="G11" s="79" t="s">
        <v>16</v>
      </c>
      <c r="H11" s="79" t="s">
        <v>17</v>
      </c>
      <c r="I11" s="304"/>
      <c r="J11" s="79" t="s">
        <v>18</v>
      </c>
      <c r="K11" s="79"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x14ac:dyDescent="0.25">
      <c r="A12" s="176"/>
      <c r="B12" s="177"/>
      <c r="C12" s="177"/>
      <c r="D12" s="177"/>
      <c r="E12" s="177"/>
      <c r="F12" s="183"/>
      <c r="G12" s="177"/>
      <c r="H12" s="177"/>
      <c r="I12" s="178"/>
      <c r="J12" s="177"/>
      <c r="K12" s="177"/>
      <c r="L12" s="177"/>
      <c r="M12" s="179"/>
      <c r="N12" s="180"/>
      <c r="O12" s="180"/>
      <c r="P12" s="180"/>
      <c r="Q12" s="180"/>
      <c r="R12" s="180"/>
      <c r="S12" s="180"/>
      <c r="T12" s="180"/>
      <c r="U12" s="180"/>
      <c r="V12" s="180"/>
      <c r="W12" s="180"/>
      <c r="X12" s="181"/>
      <c r="Y12" s="181"/>
      <c r="Z12" s="181"/>
      <c r="AA12" s="181"/>
      <c r="AB12" s="182"/>
    </row>
    <row r="13" spans="1:28" ht="89.25" x14ac:dyDescent="0.25">
      <c r="A13" s="209" t="s">
        <v>312</v>
      </c>
      <c r="B13" s="200" t="s">
        <v>402</v>
      </c>
      <c r="C13" s="212" t="s">
        <v>338</v>
      </c>
      <c r="D13" s="212" t="s">
        <v>403</v>
      </c>
      <c r="E13" s="218" t="s">
        <v>39</v>
      </c>
      <c r="F13" s="68" t="s">
        <v>286</v>
      </c>
      <c r="G13" s="68" t="s">
        <v>694</v>
      </c>
      <c r="H13" s="68" t="s">
        <v>288</v>
      </c>
      <c r="I13" s="68" t="s">
        <v>52</v>
      </c>
      <c r="J13" s="6" t="s">
        <v>210</v>
      </c>
      <c r="K13" s="6" t="s">
        <v>767</v>
      </c>
      <c r="L13" s="68" t="s">
        <v>383</v>
      </c>
      <c r="M13" s="68">
        <v>10</v>
      </c>
      <c r="N13" s="68">
        <v>3</v>
      </c>
      <c r="O13" s="20">
        <f t="shared" ref="O13:O26" si="0">M13*N13</f>
        <v>30</v>
      </c>
      <c r="P13" s="21" t="s">
        <v>259</v>
      </c>
      <c r="Q13" s="70">
        <v>100</v>
      </c>
      <c r="R13" s="70">
        <f t="shared" ref="R13:R27" si="1">O13*Q13</f>
        <v>3000</v>
      </c>
      <c r="S13" s="21" t="str">
        <f>IF(AND(R13&gt;149,R13&lt;501),"Nivel 2",IF(AND(R13&gt;599),"Nivel 1",IF(AND(R13&gt;39,R13&lt;121),"Nivel 3","Nivel 4")))</f>
        <v>Nivel 1</v>
      </c>
      <c r="T13" s="24" t="str">
        <f t="shared" ref="T13:T27" si="2">IF(AND(R13&gt;149,R13&lt;501),"No Aceptable o Aceptable con control específico",IF(AND(R13&gt;599),"No Aceptable",IF(AND(R13&gt;39,R13&lt;121),"Aceptable","Aceptable")))</f>
        <v>No Aceptable</v>
      </c>
      <c r="U13" s="68">
        <v>1</v>
      </c>
      <c r="V13" s="68" t="s">
        <v>274</v>
      </c>
      <c r="W13" s="68" t="s">
        <v>39</v>
      </c>
      <c r="X13" s="68" t="s">
        <v>49</v>
      </c>
      <c r="Y13" s="68" t="s">
        <v>49</v>
      </c>
      <c r="Z13" s="68" t="s">
        <v>49</v>
      </c>
      <c r="AA13" s="208" t="s">
        <v>393</v>
      </c>
      <c r="AB13" s="184" t="s">
        <v>385</v>
      </c>
    </row>
    <row r="14" spans="1:28" ht="102" x14ac:dyDescent="0.25">
      <c r="A14" s="210"/>
      <c r="B14" s="201"/>
      <c r="C14" s="213"/>
      <c r="D14" s="214"/>
      <c r="E14" s="219"/>
      <c r="F14" s="68" t="s">
        <v>382</v>
      </c>
      <c r="G14" s="68" t="s">
        <v>373</v>
      </c>
      <c r="H14" s="68" t="s">
        <v>288</v>
      </c>
      <c r="I14" s="6" t="s">
        <v>115</v>
      </c>
      <c r="J14" s="6" t="s">
        <v>210</v>
      </c>
      <c r="K14" s="6" t="s">
        <v>45</v>
      </c>
      <c r="L14" s="6" t="s">
        <v>816</v>
      </c>
      <c r="M14" s="68">
        <v>2</v>
      </c>
      <c r="N14" s="68">
        <v>2</v>
      </c>
      <c r="O14" s="20">
        <v>4</v>
      </c>
      <c r="P14" s="21" t="s">
        <v>248</v>
      </c>
      <c r="Q14" s="70">
        <v>10</v>
      </c>
      <c r="R14" s="70">
        <v>40</v>
      </c>
      <c r="S14" s="21" t="s">
        <v>348</v>
      </c>
      <c r="T14" s="24" t="s">
        <v>349</v>
      </c>
      <c r="U14" s="68">
        <v>1</v>
      </c>
      <c r="V14" s="68" t="s">
        <v>386</v>
      </c>
      <c r="W14" s="68" t="s">
        <v>317</v>
      </c>
      <c r="X14" s="68" t="s">
        <v>211</v>
      </c>
      <c r="Y14" s="68" t="s">
        <v>49</v>
      </c>
      <c r="Z14" s="68" t="s">
        <v>49</v>
      </c>
      <c r="AA14" s="208"/>
      <c r="AB14" s="184"/>
    </row>
    <row r="15" spans="1:28" ht="89.25" x14ac:dyDescent="0.25">
      <c r="A15" s="210"/>
      <c r="B15" s="201"/>
      <c r="C15" s="213"/>
      <c r="D15" s="205" t="s">
        <v>404</v>
      </c>
      <c r="E15" s="219"/>
      <c r="F15" s="68" t="s">
        <v>388</v>
      </c>
      <c r="G15" s="68" t="s">
        <v>389</v>
      </c>
      <c r="H15" s="68" t="s">
        <v>280</v>
      </c>
      <c r="I15" s="189" t="s">
        <v>395</v>
      </c>
      <c r="J15" s="68" t="s">
        <v>210</v>
      </c>
      <c r="K15" s="68" t="s">
        <v>210</v>
      </c>
      <c r="L15" s="68" t="s">
        <v>817</v>
      </c>
      <c r="M15" s="68">
        <v>2</v>
      </c>
      <c r="N15" s="68">
        <v>3</v>
      </c>
      <c r="O15" s="20">
        <f t="shared" si="0"/>
        <v>6</v>
      </c>
      <c r="P15" s="21" t="s">
        <v>391</v>
      </c>
      <c r="Q15" s="70">
        <v>10</v>
      </c>
      <c r="R15" s="70">
        <f t="shared" si="1"/>
        <v>60</v>
      </c>
      <c r="S15" s="21" t="str">
        <f>IF(AND(R15&gt;149,R15&lt;501),"Nivel 2",IF(AND(R15&gt;599),"Nivel 1",IF(AND(R15&gt;39,R15&lt;121),"Nivel 3","Nivel 4")))</f>
        <v>Nivel 3</v>
      </c>
      <c r="T15" s="36" t="str">
        <f t="shared" si="2"/>
        <v>Aceptable</v>
      </c>
      <c r="U15" s="68">
        <v>1</v>
      </c>
      <c r="V15" s="207" t="s">
        <v>396</v>
      </c>
      <c r="W15" s="207" t="s">
        <v>356</v>
      </c>
      <c r="X15" s="207" t="s">
        <v>49</v>
      </c>
      <c r="Y15" s="207" t="s">
        <v>49</v>
      </c>
      <c r="Z15" s="207" t="s">
        <v>49</v>
      </c>
      <c r="AA15" s="208" t="s">
        <v>392</v>
      </c>
      <c r="AB15" s="184" t="s">
        <v>49</v>
      </c>
    </row>
    <row r="16" spans="1:28" ht="76.5" x14ac:dyDescent="0.25">
      <c r="A16" s="210"/>
      <c r="B16" s="201"/>
      <c r="C16" s="213"/>
      <c r="D16" s="205"/>
      <c r="E16" s="219"/>
      <c r="F16" s="68" t="s">
        <v>394</v>
      </c>
      <c r="G16" s="68" t="s">
        <v>405</v>
      </c>
      <c r="H16" s="68" t="s">
        <v>280</v>
      </c>
      <c r="I16" s="206"/>
      <c r="J16" s="6" t="s">
        <v>210</v>
      </c>
      <c r="K16" s="6" t="s">
        <v>210</v>
      </c>
      <c r="L16" s="6" t="s">
        <v>818</v>
      </c>
      <c r="M16" s="68">
        <v>2</v>
      </c>
      <c r="N16" s="68">
        <v>3</v>
      </c>
      <c r="O16" s="20">
        <v>6</v>
      </c>
      <c r="P16" s="21" t="s">
        <v>391</v>
      </c>
      <c r="Q16" s="70">
        <v>10</v>
      </c>
      <c r="R16" s="70">
        <v>60</v>
      </c>
      <c r="S16" s="21" t="s">
        <v>348</v>
      </c>
      <c r="T16" s="36" t="s">
        <v>376</v>
      </c>
      <c r="U16" s="68">
        <v>1</v>
      </c>
      <c r="V16" s="207"/>
      <c r="W16" s="207"/>
      <c r="X16" s="207"/>
      <c r="Y16" s="207"/>
      <c r="Z16" s="207"/>
      <c r="AA16" s="208"/>
      <c r="AB16" s="184"/>
    </row>
    <row r="17" spans="1:28" ht="127.5" x14ac:dyDescent="0.25">
      <c r="A17" s="210"/>
      <c r="B17" s="201"/>
      <c r="C17" s="213"/>
      <c r="D17" s="205"/>
      <c r="E17" s="219"/>
      <c r="F17" s="68" t="s">
        <v>68</v>
      </c>
      <c r="G17" s="68" t="s">
        <v>69</v>
      </c>
      <c r="H17" s="68" t="s">
        <v>62</v>
      </c>
      <c r="I17" s="206"/>
      <c r="J17" s="6" t="s">
        <v>210</v>
      </c>
      <c r="K17" s="6" t="s">
        <v>44</v>
      </c>
      <c r="L17" s="6" t="s">
        <v>819</v>
      </c>
      <c r="M17" s="68">
        <v>2</v>
      </c>
      <c r="N17" s="68">
        <v>2</v>
      </c>
      <c r="O17" s="20">
        <f t="shared" si="0"/>
        <v>4</v>
      </c>
      <c r="P17" s="21" t="s">
        <v>156</v>
      </c>
      <c r="Q17" s="70">
        <v>10</v>
      </c>
      <c r="R17" s="70">
        <f t="shared" si="1"/>
        <v>40</v>
      </c>
      <c r="S17" s="21" t="str">
        <f t="shared" ref="S17:S24" si="3">IF(AND(R17&gt;149,R17&lt;501),"Nivel 2",IF(AND(R17&gt;599),"Nivel 1",IF(AND(R17&gt;39,R17&lt;121),"Nivel 3","Nivel 4")))</f>
        <v>Nivel 3</v>
      </c>
      <c r="T17" s="36" t="str">
        <f t="shared" si="2"/>
        <v>Aceptable</v>
      </c>
      <c r="U17" s="68">
        <v>1</v>
      </c>
      <c r="V17" s="207"/>
      <c r="W17" s="207"/>
      <c r="X17" s="207"/>
      <c r="Y17" s="207"/>
      <c r="Z17" s="207"/>
      <c r="AA17" s="208"/>
      <c r="AB17" s="184"/>
    </row>
    <row r="18" spans="1:28" x14ac:dyDescent="0.25">
      <c r="A18" s="210"/>
      <c r="B18" s="201"/>
      <c r="C18" s="213"/>
      <c r="D18" s="205"/>
      <c r="E18" s="219"/>
      <c r="F18" s="68"/>
      <c r="G18" s="68"/>
      <c r="H18" s="68"/>
      <c r="I18" s="206"/>
      <c r="J18" s="6"/>
      <c r="K18" s="6"/>
      <c r="L18" s="6"/>
      <c r="M18" s="68"/>
      <c r="N18" s="68"/>
      <c r="O18" s="20"/>
      <c r="P18" s="21"/>
      <c r="Q18" s="70"/>
      <c r="R18" s="70"/>
      <c r="S18" s="21"/>
      <c r="T18" s="36"/>
      <c r="U18" s="68"/>
      <c r="V18" s="207"/>
      <c r="W18" s="207"/>
      <c r="X18" s="207"/>
      <c r="Y18" s="207"/>
      <c r="Z18" s="207"/>
      <c r="AA18" s="208"/>
      <c r="AB18" s="184"/>
    </row>
    <row r="19" spans="1:28" ht="127.5" x14ac:dyDescent="0.25">
      <c r="A19" s="210"/>
      <c r="B19" s="201"/>
      <c r="C19" s="213"/>
      <c r="D19" s="205"/>
      <c r="E19" s="219"/>
      <c r="F19" s="68" t="s">
        <v>75</v>
      </c>
      <c r="G19" s="68" t="s">
        <v>76</v>
      </c>
      <c r="H19" s="68" t="s">
        <v>62</v>
      </c>
      <c r="I19" s="206"/>
      <c r="J19" s="6" t="s">
        <v>210</v>
      </c>
      <c r="K19" s="6" t="s">
        <v>210</v>
      </c>
      <c r="L19" s="6" t="s">
        <v>820</v>
      </c>
      <c r="M19" s="68">
        <v>2</v>
      </c>
      <c r="N19" s="68">
        <v>2</v>
      </c>
      <c r="O19" s="20">
        <f t="shared" si="0"/>
        <v>4</v>
      </c>
      <c r="P19" s="21" t="s">
        <v>156</v>
      </c>
      <c r="Q19" s="70">
        <v>10</v>
      </c>
      <c r="R19" s="70">
        <f t="shared" si="1"/>
        <v>40</v>
      </c>
      <c r="S19" s="21" t="str">
        <f t="shared" si="3"/>
        <v>Nivel 3</v>
      </c>
      <c r="T19" s="36" t="str">
        <f t="shared" si="2"/>
        <v>Aceptable</v>
      </c>
      <c r="U19" s="68">
        <v>2</v>
      </c>
      <c r="V19" s="207"/>
      <c r="W19" s="207"/>
      <c r="X19" s="207"/>
      <c r="Y19" s="207"/>
      <c r="Z19" s="207"/>
      <c r="AA19" s="208"/>
      <c r="AB19" s="184"/>
    </row>
    <row r="20" spans="1:28" x14ac:dyDescent="0.25">
      <c r="A20" s="210"/>
      <c r="B20" s="201"/>
      <c r="C20" s="213"/>
      <c r="D20" s="205"/>
      <c r="E20" s="219"/>
      <c r="G20" s="69"/>
      <c r="H20" s="68"/>
      <c r="I20" s="189"/>
      <c r="J20" s="68"/>
      <c r="K20" s="68"/>
      <c r="L20" s="68"/>
      <c r="M20" s="68"/>
      <c r="N20" s="68"/>
      <c r="O20" s="20"/>
      <c r="P20" s="21"/>
      <c r="Q20" s="70"/>
      <c r="R20" s="70"/>
      <c r="S20" s="21"/>
      <c r="T20" s="24"/>
      <c r="U20" s="68"/>
      <c r="V20" s="189"/>
      <c r="W20" s="68"/>
      <c r="X20" s="68"/>
      <c r="Y20" s="68"/>
      <c r="Z20" s="68"/>
      <c r="AA20" s="189"/>
      <c r="AB20" s="66"/>
    </row>
    <row r="21" spans="1:28" x14ac:dyDescent="0.25">
      <c r="A21" s="210"/>
      <c r="B21" s="201"/>
      <c r="C21" s="213"/>
      <c r="D21" s="205"/>
      <c r="E21" s="219"/>
      <c r="F21" s="68"/>
      <c r="G21" s="68"/>
      <c r="H21" s="68"/>
      <c r="I21" s="190"/>
      <c r="J21" s="68"/>
      <c r="K21" s="68"/>
      <c r="L21" s="68"/>
      <c r="M21" s="68"/>
      <c r="N21" s="68"/>
      <c r="O21" s="20"/>
      <c r="P21" s="21"/>
      <c r="Q21" s="70"/>
      <c r="R21" s="70"/>
      <c r="S21" s="21"/>
      <c r="T21" s="36"/>
      <c r="U21" s="68"/>
      <c r="V21" s="190"/>
      <c r="W21" s="68"/>
      <c r="X21" s="68"/>
      <c r="Y21" s="68"/>
      <c r="Z21" s="68"/>
      <c r="AA21" s="190"/>
      <c r="AB21" s="66"/>
    </row>
    <row r="22" spans="1:28" x14ac:dyDescent="0.25">
      <c r="A22" s="210"/>
      <c r="B22" s="201"/>
      <c r="C22" s="213"/>
      <c r="D22" s="205"/>
      <c r="E22" s="219"/>
      <c r="F22" s="68"/>
      <c r="G22" s="68"/>
      <c r="H22" s="68"/>
      <c r="I22" s="68"/>
      <c r="J22" s="6"/>
      <c r="K22" s="6"/>
      <c r="L22" s="6"/>
      <c r="M22" s="68"/>
      <c r="N22" s="68"/>
      <c r="O22" s="20"/>
      <c r="P22" s="21"/>
      <c r="Q22" s="70"/>
      <c r="R22" s="70"/>
      <c r="S22" s="21"/>
      <c r="T22" s="36"/>
      <c r="U22" s="68"/>
      <c r="V22" s="68"/>
      <c r="W22" s="68"/>
      <c r="X22" s="68"/>
      <c r="Y22" s="68"/>
      <c r="Z22" s="68"/>
      <c r="AA22" s="69"/>
      <c r="AB22" s="66"/>
    </row>
    <row r="23" spans="1:28" ht="165.75" x14ac:dyDescent="0.25">
      <c r="A23" s="210"/>
      <c r="B23" s="201"/>
      <c r="C23" s="213"/>
      <c r="D23" s="205"/>
      <c r="E23" s="219"/>
      <c r="F23" s="68" t="s">
        <v>85</v>
      </c>
      <c r="G23" s="68" t="s">
        <v>191</v>
      </c>
      <c r="H23" s="68" t="s">
        <v>86</v>
      </c>
      <c r="I23" s="68" t="s">
        <v>87</v>
      </c>
      <c r="J23" s="68" t="s">
        <v>88</v>
      </c>
      <c r="K23" s="19" t="s">
        <v>44</v>
      </c>
      <c r="L23" s="19" t="s">
        <v>44</v>
      </c>
      <c r="M23" s="68">
        <v>6</v>
      </c>
      <c r="N23" s="68">
        <v>2</v>
      </c>
      <c r="O23" s="20">
        <f t="shared" ref="O23" si="4">M23*N23</f>
        <v>12</v>
      </c>
      <c r="P23" s="21" t="s">
        <v>47</v>
      </c>
      <c r="Q23" s="70">
        <v>25</v>
      </c>
      <c r="R23" s="70">
        <f t="shared" ref="R23" si="5">O23*Q23</f>
        <v>300</v>
      </c>
      <c r="S23" s="23" t="str">
        <f t="shared" ref="S23" si="6">IF(AND(R23&gt;149,R23&lt;501),"Nivel 2",IF(AND(R23&gt;599),"Nivel 1",IF(AND(R23&gt;39,R23&lt;121),"Nivel 3","Nivel 4")))</f>
        <v>Nivel 2</v>
      </c>
      <c r="T23" s="24" t="str">
        <f t="shared" ref="T23" si="7">IF(AND(R23&gt;149,R23&lt;501),"No Aceptable o Aceptable con control específico",IF(AND(R23&gt;599),"No Aceptable",IF(AND(R23&gt;39,R23&lt;121),"Aceptable","Aceptable")))</f>
        <v>No Aceptable o Aceptable con control específico</v>
      </c>
      <c r="U23" s="68">
        <v>1</v>
      </c>
      <c r="V23" s="69" t="s">
        <v>89</v>
      </c>
      <c r="W23" s="68" t="s">
        <v>39</v>
      </c>
      <c r="X23" s="68"/>
      <c r="Y23" s="68"/>
      <c r="Z23" s="68" t="s">
        <v>126</v>
      </c>
      <c r="AA23" s="189" t="s">
        <v>91</v>
      </c>
      <c r="AB23" s="66"/>
    </row>
    <row r="24" spans="1:28" ht="102" x14ac:dyDescent="0.25">
      <c r="A24" s="210"/>
      <c r="B24" s="201"/>
      <c r="C24" s="213"/>
      <c r="D24" s="205"/>
      <c r="E24" s="219"/>
      <c r="F24" s="68" t="s">
        <v>92</v>
      </c>
      <c r="G24" s="68" t="s">
        <v>127</v>
      </c>
      <c r="H24" s="68" t="s">
        <v>86</v>
      </c>
      <c r="I24" s="68" t="s">
        <v>128</v>
      </c>
      <c r="J24" s="19" t="s">
        <v>129</v>
      </c>
      <c r="K24" s="19" t="s">
        <v>44</v>
      </c>
      <c r="L24" s="19" t="s">
        <v>821</v>
      </c>
      <c r="M24" s="68">
        <v>6</v>
      </c>
      <c r="N24" s="68">
        <v>2</v>
      </c>
      <c r="O24" s="20">
        <f t="shared" si="0"/>
        <v>12</v>
      </c>
      <c r="P24" s="21" t="s">
        <v>47</v>
      </c>
      <c r="Q24" s="70">
        <v>10</v>
      </c>
      <c r="R24" s="70">
        <f t="shared" si="1"/>
        <v>120</v>
      </c>
      <c r="S24" s="23" t="str">
        <f t="shared" si="3"/>
        <v>Nivel 3</v>
      </c>
      <c r="T24" s="36" t="str">
        <f t="shared" si="2"/>
        <v>Aceptable</v>
      </c>
      <c r="U24" s="68">
        <v>1</v>
      </c>
      <c r="V24" s="69" t="s">
        <v>93</v>
      </c>
      <c r="W24" s="68" t="s">
        <v>56</v>
      </c>
      <c r="X24" s="68"/>
      <c r="Y24" s="68"/>
      <c r="Z24" s="68" t="s">
        <v>49</v>
      </c>
      <c r="AA24" s="190"/>
      <c r="AB24" s="66" t="s">
        <v>49</v>
      </c>
    </row>
    <row r="25" spans="1:28" ht="114.75" x14ac:dyDescent="0.25">
      <c r="A25" s="210"/>
      <c r="B25" s="201"/>
      <c r="C25" s="213"/>
      <c r="D25" s="67" t="s">
        <v>511</v>
      </c>
      <c r="E25" s="219"/>
      <c r="F25" s="8" t="s">
        <v>406</v>
      </c>
      <c r="G25" s="68" t="s">
        <v>408</v>
      </c>
      <c r="H25" s="68" t="s">
        <v>407</v>
      </c>
      <c r="I25" s="8" t="s">
        <v>409</v>
      </c>
      <c r="J25" s="26" t="s">
        <v>410</v>
      </c>
      <c r="K25" s="26" t="s">
        <v>44</v>
      </c>
      <c r="L25" s="26" t="s">
        <v>411</v>
      </c>
      <c r="M25" s="7">
        <v>2</v>
      </c>
      <c r="N25" s="8">
        <v>2</v>
      </c>
      <c r="O25" s="9">
        <f t="shared" si="0"/>
        <v>4</v>
      </c>
      <c r="P25" s="10" t="s">
        <v>248</v>
      </c>
      <c r="Q25" s="11">
        <v>10</v>
      </c>
      <c r="R25" s="12">
        <v>40</v>
      </c>
      <c r="S25" s="27" t="s">
        <v>348</v>
      </c>
      <c r="T25" s="29" t="str">
        <f t="shared" si="2"/>
        <v>Aceptable</v>
      </c>
      <c r="U25" s="71">
        <v>1</v>
      </c>
      <c r="V25" s="28" t="s">
        <v>412</v>
      </c>
      <c r="W25" s="7" t="s">
        <v>39</v>
      </c>
      <c r="X25" s="8" t="s">
        <v>49</v>
      </c>
      <c r="Y25" s="7" t="s">
        <v>49</v>
      </c>
      <c r="Z25" s="8" t="s">
        <v>413</v>
      </c>
      <c r="AA25" s="30" t="s">
        <v>414</v>
      </c>
      <c r="AB25" s="7" t="s">
        <v>385</v>
      </c>
    </row>
    <row r="26" spans="1:28" ht="255" x14ac:dyDescent="0.25">
      <c r="A26" s="210"/>
      <c r="B26" s="201"/>
      <c r="C26" s="213"/>
      <c r="D26" s="67"/>
      <c r="E26" s="219"/>
      <c r="F26" s="68" t="s">
        <v>130</v>
      </c>
      <c r="G26" s="68" t="s">
        <v>822</v>
      </c>
      <c r="H26" s="68" t="s">
        <v>86</v>
      </c>
      <c r="I26" s="68" t="s">
        <v>98</v>
      </c>
      <c r="J26" s="19" t="s">
        <v>44</v>
      </c>
      <c r="K26" s="19" t="s">
        <v>44</v>
      </c>
      <c r="L26" s="19" t="s">
        <v>823</v>
      </c>
      <c r="M26" s="68">
        <v>6</v>
      </c>
      <c r="N26" s="68">
        <v>1</v>
      </c>
      <c r="O26" s="20">
        <f t="shared" si="0"/>
        <v>6</v>
      </c>
      <c r="P26" s="21" t="s">
        <v>47</v>
      </c>
      <c r="Q26" s="70">
        <v>25</v>
      </c>
      <c r="R26" s="70">
        <f t="shared" si="1"/>
        <v>150</v>
      </c>
      <c r="S26" s="23" t="s">
        <v>132</v>
      </c>
      <c r="T26" s="24" t="str">
        <f t="shared" si="2"/>
        <v>No Aceptable o Aceptable con control específico</v>
      </c>
      <c r="U26" s="68">
        <v>1</v>
      </c>
      <c r="V26" s="69" t="s">
        <v>98</v>
      </c>
      <c r="W26" s="68" t="s">
        <v>39</v>
      </c>
      <c r="X26" s="68" t="s">
        <v>49</v>
      </c>
      <c r="Y26" s="68" t="s">
        <v>49</v>
      </c>
      <c r="Z26" s="68" t="s">
        <v>49</v>
      </c>
      <c r="AA26" s="68" t="s">
        <v>133</v>
      </c>
      <c r="AB26" s="68" t="s">
        <v>49</v>
      </c>
    </row>
    <row r="27" spans="1:28" ht="409.5" x14ac:dyDescent="0.25">
      <c r="A27" s="211"/>
      <c r="B27" s="202"/>
      <c r="C27" s="214"/>
      <c r="D27" s="40"/>
      <c r="E27" s="220"/>
      <c r="F27" s="8" t="s">
        <v>95</v>
      </c>
      <c r="G27" s="68" t="s">
        <v>96</v>
      </c>
      <c r="H27" s="68" t="s">
        <v>97</v>
      </c>
      <c r="I27" s="8" t="s">
        <v>98</v>
      </c>
      <c r="J27" s="26" t="s">
        <v>44</v>
      </c>
      <c r="K27" s="26" t="s">
        <v>44</v>
      </c>
      <c r="L27" s="26" t="s">
        <v>99</v>
      </c>
      <c r="M27" s="7">
        <v>6</v>
      </c>
      <c r="N27" s="8">
        <v>1</v>
      </c>
      <c r="O27" s="9">
        <v>6</v>
      </c>
      <c r="P27" s="10" t="s">
        <v>362</v>
      </c>
      <c r="Q27" s="11">
        <v>100</v>
      </c>
      <c r="R27" s="12">
        <f t="shared" si="1"/>
        <v>600</v>
      </c>
      <c r="S27" s="31" t="str">
        <f t="shared" ref="S27" si="8">IF(AND(R27&gt;149,R27&lt;501),"Nivel 2",IF(AND(R27&gt;599),"Nivel 1",IF(AND(R27&gt;39,R27&lt;121),"Nivel 3","Nivel 4")))</f>
        <v>Nivel 1</v>
      </c>
      <c r="T27" s="13" t="str">
        <f t="shared" si="2"/>
        <v>No Aceptable</v>
      </c>
      <c r="U27" s="71">
        <v>1</v>
      </c>
      <c r="V27" s="28" t="s">
        <v>98</v>
      </c>
      <c r="W27" s="7" t="s">
        <v>356</v>
      </c>
      <c r="X27" s="8" t="s">
        <v>49</v>
      </c>
      <c r="Y27" s="7" t="s">
        <v>49</v>
      </c>
      <c r="Z27" s="8" t="s">
        <v>101</v>
      </c>
      <c r="AA27" s="30" t="s">
        <v>102</v>
      </c>
      <c r="AB27" s="7" t="s">
        <v>49</v>
      </c>
    </row>
  </sheetData>
  <mergeCells count="47">
    <mergeCell ref="A8:AB8"/>
    <mergeCell ref="Q5:AB5"/>
    <mergeCell ref="Q6:AB6"/>
    <mergeCell ref="Q7:AB7"/>
    <mergeCell ref="A6:P6"/>
    <mergeCell ref="A5:P5"/>
    <mergeCell ref="A7:E7"/>
    <mergeCell ref="F7:K7"/>
    <mergeCell ref="L7:P7"/>
    <mergeCell ref="A1:F4"/>
    <mergeCell ref="G1:Z1"/>
    <mergeCell ref="G2:Z4"/>
    <mergeCell ref="AA2:AB2"/>
    <mergeCell ref="AA3:AB3"/>
    <mergeCell ref="AA4:AB4"/>
    <mergeCell ref="A9:AB9"/>
    <mergeCell ref="A10:A11"/>
    <mergeCell ref="B10:B11"/>
    <mergeCell ref="C10:C11"/>
    <mergeCell ref="D10:D11"/>
    <mergeCell ref="E10:E11"/>
    <mergeCell ref="F10:H10"/>
    <mergeCell ref="I10:I11"/>
    <mergeCell ref="J10:L10"/>
    <mergeCell ref="M10:S10"/>
    <mergeCell ref="U10:W10"/>
    <mergeCell ref="X10:AB10"/>
    <mergeCell ref="A13:A27"/>
    <mergeCell ref="B13:B27"/>
    <mergeCell ref="C13:C27"/>
    <mergeCell ref="D13:D14"/>
    <mergeCell ref="E13:E27"/>
    <mergeCell ref="AA13:AA14"/>
    <mergeCell ref="AB13:AB14"/>
    <mergeCell ref="D15:D24"/>
    <mergeCell ref="AA23:AA24"/>
    <mergeCell ref="I15:I19"/>
    <mergeCell ref="V15:V19"/>
    <mergeCell ref="W15:W19"/>
    <mergeCell ref="X15:X19"/>
    <mergeCell ref="Y15:Y19"/>
    <mergeCell ref="Z15:Z19"/>
    <mergeCell ref="AA15:AA19"/>
    <mergeCell ref="AB15:AB19"/>
    <mergeCell ref="I20:I21"/>
    <mergeCell ref="V20:V21"/>
    <mergeCell ref="AA20:AA21"/>
  </mergeCells>
  <conditionalFormatting sqref="P13:P22 P24">
    <cfRule type="containsText" dxfId="469" priority="52" operator="containsText" text="MUY ALTO">
      <formula>NOT(ISERROR(SEARCH("MUY ALTO",P13)))</formula>
    </cfRule>
    <cfRule type="containsText" dxfId="468" priority="53" operator="containsText" text="ALTO">
      <formula>NOT(ISERROR(SEARCH("ALTO",P13)))</formula>
    </cfRule>
    <cfRule type="containsText" dxfId="467" priority="54" operator="containsText" text="MEDIO">
      <formula>NOT(ISERROR(SEARCH("MEDIO",P13)))</formula>
    </cfRule>
    <cfRule type="containsText" dxfId="466" priority="55" operator="containsText" text="BAJO">
      <formula>NOT(ISERROR(SEARCH("BAJO",P13)))</formula>
    </cfRule>
  </conditionalFormatting>
  <conditionalFormatting sqref="S13:S22 S24">
    <cfRule type="containsText" dxfId="465" priority="45" operator="containsText" text="Nivel 3">
      <formula>NOT(ISERROR(SEARCH("Nivel 3",S13)))</formula>
    </cfRule>
    <cfRule type="containsText" dxfId="464" priority="46" operator="containsText" text="Nivel 2">
      <formula>NOT(ISERROR(SEARCH("Nivel 2",S13)))</formula>
    </cfRule>
    <cfRule type="containsText" dxfId="463" priority="47" operator="containsText" text="Nivel 4">
      <formula>NOT(ISERROR(SEARCH("Nivel 4",S13)))</formula>
    </cfRule>
    <cfRule type="containsText" priority="48" operator="containsText" text="Nivel 4">
      <formula>NOT(ISERROR(SEARCH("Nivel 4",S13)))</formula>
    </cfRule>
    <cfRule type="containsText" dxfId="462" priority="49" operator="containsText" text="Nivel 3">
      <formula>NOT(ISERROR(SEARCH("Nivel 3",S13)))</formula>
    </cfRule>
    <cfRule type="containsText" dxfId="461" priority="50" operator="containsText" text="Nivel 3">
      <formula>NOT(ISERROR(SEARCH("Nivel 3",S13)))</formula>
    </cfRule>
    <cfRule type="containsText" dxfId="460" priority="51" operator="containsText" text="Nivel 1">
      <formula>NOT(ISERROR(SEARCH("Nivel 1",S13)))</formula>
    </cfRule>
  </conditionalFormatting>
  <conditionalFormatting sqref="P23">
    <cfRule type="containsText" dxfId="459" priority="41" operator="containsText" text="MUY ALTO">
      <formula>NOT(ISERROR(SEARCH("MUY ALTO",P23)))</formula>
    </cfRule>
    <cfRule type="containsText" dxfId="458" priority="42" operator="containsText" text="ALTO">
      <formula>NOT(ISERROR(SEARCH("ALTO",P23)))</formula>
    </cfRule>
    <cfRule type="containsText" dxfId="457" priority="43" operator="containsText" text="MEDIO">
      <formula>NOT(ISERROR(SEARCH("MEDIO",P23)))</formula>
    </cfRule>
    <cfRule type="containsText" dxfId="456" priority="44" operator="containsText" text="BAJO">
      <formula>NOT(ISERROR(SEARCH("BAJO",P23)))</formula>
    </cfRule>
  </conditionalFormatting>
  <conditionalFormatting sqref="S23">
    <cfRule type="containsText" dxfId="455" priority="34" operator="containsText" text="Nivel 3">
      <formula>NOT(ISERROR(SEARCH("Nivel 3",S23)))</formula>
    </cfRule>
    <cfRule type="containsText" dxfId="454" priority="35" operator="containsText" text="Nivel 2">
      <formula>NOT(ISERROR(SEARCH("Nivel 2",S23)))</formula>
    </cfRule>
    <cfRule type="containsText" dxfId="453" priority="36" operator="containsText" text="Nivel 4">
      <formula>NOT(ISERROR(SEARCH("Nivel 4",S23)))</formula>
    </cfRule>
    <cfRule type="containsText" priority="37" operator="containsText" text="Nivel 4">
      <formula>NOT(ISERROR(SEARCH("Nivel 4",S23)))</formula>
    </cfRule>
    <cfRule type="containsText" dxfId="452" priority="38" operator="containsText" text="Nivel 3">
      <formula>NOT(ISERROR(SEARCH("Nivel 3",S23)))</formula>
    </cfRule>
    <cfRule type="containsText" dxfId="451" priority="39" operator="containsText" text="Nivel 3">
      <formula>NOT(ISERROR(SEARCH("Nivel 3",S23)))</formula>
    </cfRule>
    <cfRule type="containsText" dxfId="450" priority="40" operator="containsText" text="Nivel 1">
      <formula>NOT(ISERROR(SEARCH("Nivel 1",S23)))</formula>
    </cfRule>
  </conditionalFormatting>
  <conditionalFormatting sqref="P25">
    <cfRule type="containsText" dxfId="449" priority="30" operator="containsText" text="MUY ALTO">
      <formula>NOT(ISERROR(SEARCH("MUY ALTO",P25)))</formula>
    </cfRule>
    <cfRule type="containsText" dxfId="448" priority="31" operator="containsText" text="ALTO">
      <formula>NOT(ISERROR(SEARCH("ALTO",P25)))</formula>
    </cfRule>
    <cfRule type="containsText" dxfId="447" priority="32" operator="containsText" text="MEDIO">
      <formula>NOT(ISERROR(SEARCH("MEDIO",P25)))</formula>
    </cfRule>
    <cfRule type="containsText" dxfId="446" priority="33" operator="containsText" text="BAJO">
      <formula>NOT(ISERROR(SEARCH("BAJO",P25)))</formula>
    </cfRule>
  </conditionalFormatting>
  <conditionalFormatting sqref="S25">
    <cfRule type="containsText" dxfId="445" priority="23" operator="containsText" text="Nivel 3">
      <formula>NOT(ISERROR(SEARCH("Nivel 3",S25)))</formula>
    </cfRule>
    <cfRule type="containsText" dxfId="444" priority="24" operator="containsText" text="Nivel 2">
      <formula>NOT(ISERROR(SEARCH("Nivel 2",S25)))</formula>
    </cfRule>
    <cfRule type="containsText" dxfId="443" priority="25" operator="containsText" text="Nivel 4">
      <formula>NOT(ISERROR(SEARCH("Nivel 4",S25)))</formula>
    </cfRule>
    <cfRule type="containsText" priority="26" operator="containsText" text="Nivel 4">
      <formula>NOT(ISERROR(SEARCH("Nivel 4",S25)))</formula>
    </cfRule>
    <cfRule type="containsText" dxfId="442" priority="27" operator="containsText" text="Nivel 3">
      <formula>NOT(ISERROR(SEARCH("Nivel 3",S25)))</formula>
    </cfRule>
    <cfRule type="containsText" dxfId="441" priority="28" operator="containsText" text="Nivel 3">
      <formula>NOT(ISERROR(SEARCH("Nivel 3",S25)))</formula>
    </cfRule>
    <cfRule type="containsText" dxfId="440" priority="29" operator="containsText" text="Nivel 1">
      <formula>NOT(ISERROR(SEARCH("Nivel 1",S25)))</formula>
    </cfRule>
  </conditionalFormatting>
  <conditionalFormatting sqref="P26">
    <cfRule type="containsText" dxfId="439" priority="19" operator="containsText" text="MUY ALTO">
      <formula>NOT(ISERROR(SEARCH("MUY ALTO",P26)))</formula>
    </cfRule>
    <cfRule type="containsText" dxfId="438" priority="20" operator="containsText" text="ALTO">
      <formula>NOT(ISERROR(SEARCH("ALTO",P26)))</formula>
    </cfRule>
    <cfRule type="containsText" dxfId="437" priority="21" operator="containsText" text="MEDIO">
      <formula>NOT(ISERROR(SEARCH("MEDIO",P26)))</formula>
    </cfRule>
    <cfRule type="containsText" dxfId="436" priority="22" operator="containsText" text="BAJO">
      <formula>NOT(ISERROR(SEARCH("BAJO",P26)))</formula>
    </cfRule>
  </conditionalFormatting>
  <conditionalFormatting sqref="S26">
    <cfRule type="containsText" dxfId="435" priority="12" operator="containsText" text="Nivel 3">
      <formula>NOT(ISERROR(SEARCH("Nivel 3",S26)))</formula>
    </cfRule>
    <cfRule type="containsText" dxfId="434" priority="13" operator="containsText" text="Nivel 2">
      <formula>NOT(ISERROR(SEARCH("Nivel 2",S26)))</formula>
    </cfRule>
    <cfRule type="containsText" dxfId="433" priority="14" operator="containsText" text="Nivel 4">
      <formula>NOT(ISERROR(SEARCH("Nivel 4",S26)))</formula>
    </cfRule>
    <cfRule type="containsText" priority="15" operator="containsText" text="Nivel 4">
      <formula>NOT(ISERROR(SEARCH("Nivel 4",S26)))</formula>
    </cfRule>
    <cfRule type="containsText" dxfId="432" priority="16" operator="containsText" text="Nivel 3">
      <formula>NOT(ISERROR(SEARCH("Nivel 3",S26)))</formula>
    </cfRule>
    <cfRule type="containsText" dxfId="431" priority="17" operator="containsText" text="Nivel 3">
      <formula>NOT(ISERROR(SEARCH("Nivel 3",S26)))</formula>
    </cfRule>
    <cfRule type="containsText" dxfId="430" priority="18" operator="containsText" text="Nivel 1">
      <formula>NOT(ISERROR(SEARCH("Nivel 1",S26)))</formula>
    </cfRule>
  </conditionalFormatting>
  <conditionalFormatting sqref="P27">
    <cfRule type="containsText" dxfId="429" priority="8" operator="containsText" text="MUY ALTO">
      <formula>NOT(ISERROR(SEARCH("MUY ALTO",P27)))</formula>
    </cfRule>
    <cfRule type="containsText" dxfId="428" priority="9" operator="containsText" text="ALTO">
      <formula>NOT(ISERROR(SEARCH("ALTO",P27)))</formula>
    </cfRule>
    <cfRule type="containsText" dxfId="427" priority="10" operator="containsText" text="MEDIO">
      <formula>NOT(ISERROR(SEARCH("MEDIO",P27)))</formula>
    </cfRule>
    <cfRule type="containsText" dxfId="426" priority="11" operator="containsText" text="BAJO">
      <formula>NOT(ISERROR(SEARCH("BAJO",P27)))</formula>
    </cfRule>
  </conditionalFormatting>
  <conditionalFormatting sqref="S27">
    <cfRule type="containsText" dxfId="425" priority="1" operator="containsText" text="Nivel 3">
      <formula>NOT(ISERROR(SEARCH("Nivel 3",S27)))</formula>
    </cfRule>
    <cfRule type="containsText" dxfId="424" priority="2" operator="containsText" text="Nivel 2">
      <formula>NOT(ISERROR(SEARCH("Nivel 2",S27)))</formula>
    </cfRule>
    <cfRule type="containsText" dxfId="423" priority="3" operator="containsText" text="Nivel 4">
      <formula>NOT(ISERROR(SEARCH("Nivel 4",S27)))</formula>
    </cfRule>
    <cfRule type="containsText" priority="4" operator="containsText" text="Nivel 4">
      <formula>NOT(ISERROR(SEARCH("Nivel 4",S27)))</formula>
    </cfRule>
    <cfRule type="containsText" dxfId="422" priority="5" operator="containsText" text="Nivel 3">
      <formula>NOT(ISERROR(SEARCH("Nivel 3",S27)))</formula>
    </cfRule>
    <cfRule type="containsText" dxfId="421" priority="6" operator="containsText" text="Nivel 3">
      <formula>NOT(ISERROR(SEARCH("Nivel 3",S27)))</formula>
    </cfRule>
    <cfRule type="containsText" dxfId="420" priority="7" operator="containsText" text="Nivel 1">
      <formula>NOT(ISERROR(SEARCH("Nivel 1",S27)))</formula>
    </cfRule>
  </conditionalFormatting>
  <dataValidations count="7">
    <dataValidation type="list" allowBlank="1" showInputMessage="1" showErrorMessage="1" sqref="Q26">
      <formula1>LI</formula1>
    </dataValidation>
    <dataValidation type="list" allowBlank="1" showInputMessage="1" showErrorMessage="1" sqref="Q25">
      <formula1>NV</formula1>
    </dataValidation>
    <dataValidation type="list" allowBlank="1" showInputMessage="1" showErrorMessage="1" sqref="N23">
      <formula1>NI</formula1>
    </dataValidation>
    <dataValidation type="list" allowBlank="1" showInputMessage="1" showErrorMessage="1" sqref="H13:H27">
      <formula1>ri</formula1>
    </dataValidation>
    <dataValidation type="list" allowBlank="1" showInputMessage="1" showErrorMessage="1" sqref="Q13:Q24 Q27">
      <formula1>NC</formula1>
    </dataValidation>
    <dataValidation type="list" allowBlank="1" showInputMessage="1" showErrorMessage="1" sqref="N13:N22 N24:N27">
      <formula1>NE</formula1>
    </dataValidation>
    <dataValidation type="list" allowBlank="1" showInputMessage="1" showErrorMessage="1" sqref="M13:M27">
      <formula1>ND</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opLeftCell="A26" workbookViewId="0">
      <selection activeCell="K26" sqref="K26"/>
    </sheetView>
  </sheetViews>
  <sheetFormatPr baseColWidth="10" defaultRowHeight="15" x14ac:dyDescent="0.25"/>
  <cols>
    <col min="28" max="28" width="12.140625" customWidth="1"/>
  </cols>
  <sheetData>
    <row r="1" spans="1:28" ht="27.75"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24.7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512</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8" x14ac:dyDescent="0.25">
      <c r="A8" s="314"/>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6"/>
    </row>
    <row r="9" spans="1:28" ht="18.75" thickBot="1" x14ac:dyDescent="0.3">
      <c r="A9" s="314"/>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199"/>
      <c r="B11" s="204"/>
      <c r="C11" s="204"/>
      <c r="D11" s="204"/>
      <c r="E11" s="204"/>
      <c r="F11" s="65" t="s">
        <v>15</v>
      </c>
      <c r="G11" s="65" t="s">
        <v>16</v>
      </c>
      <c r="H11" s="65" t="s">
        <v>17</v>
      </c>
      <c r="I11" s="204"/>
      <c r="J11" s="65" t="s">
        <v>18</v>
      </c>
      <c r="K11" s="65"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89.25" x14ac:dyDescent="0.25">
      <c r="A12" s="209" t="s">
        <v>312</v>
      </c>
      <c r="B12" s="200" t="s">
        <v>415</v>
      </c>
      <c r="C12" s="212" t="s">
        <v>416</v>
      </c>
      <c r="D12" s="212" t="s">
        <v>417</v>
      </c>
      <c r="E12" s="218" t="s">
        <v>39</v>
      </c>
      <c r="F12" s="68" t="s">
        <v>286</v>
      </c>
      <c r="G12" s="68" t="s">
        <v>373</v>
      </c>
      <c r="H12" s="68" t="s">
        <v>288</v>
      </c>
      <c r="I12" s="68" t="s">
        <v>52</v>
      </c>
      <c r="J12" s="6" t="s">
        <v>210</v>
      </c>
      <c r="K12" s="6" t="s">
        <v>210</v>
      </c>
      <c r="L12" s="68" t="s">
        <v>383</v>
      </c>
      <c r="M12" s="68">
        <v>2</v>
      </c>
      <c r="N12" s="68">
        <v>2</v>
      </c>
      <c r="O12" s="20">
        <v>4</v>
      </c>
      <c r="P12" s="21" t="s">
        <v>248</v>
      </c>
      <c r="Q12" s="70">
        <v>10</v>
      </c>
      <c r="R12" s="70">
        <f t="shared" ref="R12:R26" si="0">O12*Q12</f>
        <v>40</v>
      </c>
      <c r="S12" s="21" t="str">
        <f>IF(AND(R12&gt;149,R12&lt;501),"Nivel 2",IF(AND(R12&gt;599),"Nivel 1",IF(AND(R12&gt;39,R12&lt;121),"Nivel 3","Nivel 4")))</f>
        <v>Nivel 3</v>
      </c>
      <c r="T12" s="24" t="str">
        <f t="shared" ref="T12:T26" si="1">IF(AND(R12&gt;149,R12&lt;501),"No Aceptable o Aceptable con control específico",IF(AND(R12&gt;599),"No Aceptable",IF(AND(R12&gt;39,R12&lt;121),"Aceptable","Aceptable")))</f>
        <v>Aceptable</v>
      </c>
      <c r="U12" s="68">
        <v>1</v>
      </c>
      <c r="V12" s="68" t="s">
        <v>274</v>
      </c>
      <c r="W12" s="68" t="s">
        <v>39</v>
      </c>
      <c r="X12" s="68" t="s">
        <v>49</v>
      </c>
      <c r="Y12" s="68" t="s">
        <v>49</v>
      </c>
      <c r="Z12" s="68" t="s">
        <v>49</v>
      </c>
      <c r="AA12" s="208" t="s">
        <v>418</v>
      </c>
      <c r="AB12" s="184" t="s">
        <v>385</v>
      </c>
    </row>
    <row r="13" spans="1:28" ht="102" x14ac:dyDescent="0.25">
      <c r="A13" s="210"/>
      <c r="B13" s="201"/>
      <c r="C13" s="213"/>
      <c r="D13" s="214"/>
      <c r="E13" s="219"/>
      <c r="F13" s="68" t="s">
        <v>382</v>
      </c>
      <c r="G13" s="68" t="s">
        <v>373</v>
      </c>
      <c r="H13" s="68" t="s">
        <v>288</v>
      </c>
      <c r="I13" s="6" t="s">
        <v>115</v>
      </c>
      <c r="J13" s="6" t="s">
        <v>210</v>
      </c>
      <c r="K13" s="6" t="s">
        <v>45</v>
      </c>
      <c r="L13" s="6" t="s">
        <v>384</v>
      </c>
      <c r="M13" s="68">
        <v>2</v>
      </c>
      <c r="N13" s="68">
        <v>2</v>
      </c>
      <c r="O13" s="20">
        <v>4</v>
      </c>
      <c r="P13" s="21" t="s">
        <v>248</v>
      </c>
      <c r="Q13" s="70">
        <v>10</v>
      </c>
      <c r="R13" s="70">
        <v>40</v>
      </c>
      <c r="S13" s="21" t="s">
        <v>348</v>
      </c>
      <c r="T13" s="24" t="s">
        <v>349</v>
      </c>
      <c r="U13" s="68">
        <v>1</v>
      </c>
      <c r="V13" s="68" t="s">
        <v>386</v>
      </c>
      <c r="W13" s="68" t="s">
        <v>317</v>
      </c>
      <c r="X13" s="68" t="s">
        <v>211</v>
      </c>
      <c r="Y13" s="68" t="s">
        <v>49</v>
      </c>
      <c r="Z13" s="68" t="s">
        <v>49</v>
      </c>
      <c r="AA13" s="208"/>
      <c r="AB13" s="184"/>
    </row>
    <row r="14" spans="1:28" ht="63.75" x14ac:dyDescent="0.25">
      <c r="A14" s="210"/>
      <c r="B14" s="201"/>
      <c r="C14" s="213"/>
      <c r="D14" s="205" t="s">
        <v>422</v>
      </c>
      <c r="E14" s="219"/>
      <c r="F14" s="68" t="s">
        <v>388</v>
      </c>
      <c r="G14" s="68" t="s">
        <v>389</v>
      </c>
      <c r="H14" s="68" t="s">
        <v>280</v>
      </c>
      <c r="I14" s="189" t="s">
        <v>395</v>
      </c>
      <c r="J14" s="68" t="s">
        <v>210</v>
      </c>
      <c r="K14" s="68" t="s">
        <v>210</v>
      </c>
      <c r="L14" s="68" t="s">
        <v>390</v>
      </c>
      <c r="M14" s="68">
        <v>2</v>
      </c>
      <c r="N14" s="68">
        <v>2</v>
      </c>
      <c r="O14" s="20">
        <f t="shared" ref="O14:O25" si="2">M14*N14</f>
        <v>4</v>
      </c>
      <c r="P14" s="21" t="s">
        <v>248</v>
      </c>
      <c r="Q14" s="70">
        <v>10</v>
      </c>
      <c r="R14" s="70">
        <f t="shared" si="0"/>
        <v>40</v>
      </c>
      <c r="S14" s="21" t="str">
        <f>IF(AND(R14&gt;149,R14&lt;501),"Nivel 2",IF(AND(R14&gt;599),"Nivel 1",IF(AND(R14&gt;39,R14&lt;121),"Nivel 3","Nivel 4")))</f>
        <v>Nivel 3</v>
      </c>
      <c r="T14" s="36" t="str">
        <f t="shared" si="1"/>
        <v>Aceptable</v>
      </c>
      <c r="U14" s="68">
        <v>1</v>
      </c>
      <c r="V14" s="207" t="s">
        <v>396</v>
      </c>
      <c r="W14" s="207" t="s">
        <v>356</v>
      </c>
      <c r="X14" s="207" t="s">
        <v>49</v>
      </c>
      <c r="Y14" s="207" t="s">
        <v>49</v>
      </c>
      <c r="Z14" s="207" t="s">
        <v>49</v>
      </c>
      <c r="AA14" s="208" t="s">
        <v>421</v>
      </c>
      <c r="AB14" s="184" t="s">
        <v>49</v>
      </c>
    </row>
    <row r="15" spans="1:28" ht="114.75" x14ac:dyDescent="0.25">
      <c r="A15" s="210"/>
      <c r="B15" s="201"/>
      <c r="C15" s="213"/>
      <c r="D15" s="205"/>
      <c r="E15" s="219"/>
      <c r="F15" s="68" t="s">
        <v>419</v>
      </c>
      <c r="G15" s="68" t="s">
        <v>420</v>
      </c>
      <c r="H15" s="68" t="s">
        <v>280</v>
      </c>
      <c r="I15" s="206"/>
      <c r="J15" s="6" t="s">
        <v>210</v>
      </c>
      <c r="K15" s="6" t="s">
        <v>210</v>
      </c>
      <c r="L15" s="6" t="s">
        <v>824</v>
      </c>
      <c r="M15" s="68">
        <v>2</v>
      </c>
      <c r="N15" s="68">
        <v>2</v>
      </c>
      <c r="O15" s="20">
        <v>4</v>
      </c>
      <c r="P15" s="21" t="s">
        <v>248</v>
      </c>
      <c r="Q15" s="70">
        <v>10</v>
      </c>
      <c r="R15" s="70">
        <v>40</v>
      </c>
      <c r="S15" s="21" t="s">
        <v>348</v>
      </c>
      <c r="T15" s="36" t="s">
        <v>349</v>
      </c>
      <c r="U15" s="68">
        <v>1</v>
      </c>
      <c r="V15" s="207"/>
      <c r="W15" s="207"/>
      <c r="X15" s="207"/>
      <c r="Y15" s="207"/>
      <c r="Z15" s="207"/>
      <c r="AA15" s="208"/>
      <c r="AB15" s="184"/>
    </row>
    <row r="16" spans="1:28" ht="102" x14ac:dyDescent="0.25">
      <c r="A16" s="210"/>
      <c r="B16" s="201"/>
      <c r="C16" s="213"/>
      <c r="D16" s="205"/>
      <c r="E16" s="219"/>
      <c r="F16" s="68" t="s">
        <v>68</v>
      </c>
      <c r="G16" s="68" t="s">
        <v>69</v>
      </c>
      <c r="H16" s="68" t="s">
        <v>62</v>
      </c>
      <c r="I16" s="206"/>
      <c r="J16" s="6" t="s">
        <v>210</v>
      </c>
      <c r="K16" s="6" t="s">
        <v>44</v>
      </c>
      <c r="L16" s="6" t="s">
        <v>825</v>
      </c>
      <c r="M16" s="68">
        <v>2</v>
      </c>
      <c r="N16" s="68">
        <v>2</v>
      </c>
      <c r="O16" s="20">
        <f t="shared" si="2"/>
        <v>4</v>
      </c>
      <c r="P16" s="21" t="s">
        <v>156</v>
      </c>
      <c r="Q16" s="70">
        <v>10</v>
      </c>
      <c r="R16" s="70">
        <f t="shared" si="0"/>
        <v>40</v>
      </c>
      <c r="S16" s="21" t="str">
        <f t="shared" ref="S16:S18" si="3">IF(AND(R16&gt;149,R16&lt;501),"Nivel 2",IF(AND(R16&gt;599),"Nivel 1",IF(AND(R16&gt;39,R16&lt;121),"Nivel 3","Nivel 4")))</f>
        <v>Nivel 3</v>
      </c>
      <c r="T16" s="36" t="str">
        <f t="shared" si="1"/>
        <v>Aceptable</v>
      </c>
      <c r="U16" s="68">
        <v>1</v>
      </c>
      <c r="V16" s="207"/>
      <c r="W16" s="207"/>
      <c r="X16" s="207"/>
      <c r="Y16" s="207"/>
      <c r="Z16" s="207"/>
      <c r="AA16" s="208"/>
      <c r="AB16" s="184"/>
    </row>
    <row r="17" spans="1:28" x14ac:dyDescent="0.25">
      <c r="A17" s="210"/>
      <c r="B17" s="201"/>
      <c r="C17" s="213"/>
      <c r="D17" s="205"/>
      <c r="E17" s="219"/>
      <c r="F17" s="68"/>
      <c r="G17" s="68"/>
      <c r="H17" s="68"/>
      <c r="I17" s="206"/>
      <c r="J17" s="6"/>
      <c r="K17" s="6"/>
      <c r="L17" s="6"/>
      <c r="M17" s="68"/>
      <c r="N17" s="68"/>
      <c r="O17" s="20"/>
      <c r="P17" s="21"/>
      <c r="Q17" s="70"/>
      <c r="R17" s="70"/>
      <c r="S17" s="21"/>
      <c r="T17" s="36"/>
      <c r="U17" s="68"/>
      <c r="V17" s="207"/>
      <c r="W17" s="207"/>
      <c r="X17" s="207"/>
      <c r="Y17" s="207"/>
      <c r="Z17" s="207"/>
      <c r="AA17" s="208"/>
      <c r="AB17" s="184"/>
    </row>
    <row r="18" spans="1:28" ht="114.75" x14ac:dyDescent="0.25">
      <c r="A18" s="210"/>
      <c r="B18" s="201"/>
      <c r="C18" s="213"/>
      <c r="D18" s="205"/>
      <c r="E18" s="219"/>
      <c r="F18" s="68" t="s">
        <v>75</v>
      </c>
      <c r="G18" s="68" t="s">
        <v>76</v>
      </c>
      <c r="H18" s="68" t="s">
        <v>62</v>
      </c>
      <c r="I18" s="206"/>
      <c r="J18" s="6" t="s">
        <v>358</v>
      </c>
      <c r="K18" s="6" t="s">
        <v>210</v>
      </c>
      <c r="L18" s="6" t="s">
        <v>826</v>
      </c>
      <c r="M18" s="68">
        <v>2</v>
      </c>
      <c r="N18" s="68">
        <v>2</v>
      </c>
      <c r="O18" s="20">
        <f t="shared" si="2"/>
        <v>4</v>
      </c>
      <c r="P18" s="21" t="s">
        <v>156</v>
      </c>
      <c r="Q18" s="70">
        <v>10</v>
      </c>
      <c r="R18" s="70">
        <f t="shared" si="0"/>
        <v>40</v>
      </c>
      <c r="S18" s="21" t="str">
        <f t="shared" si="3"/>
        <v>Nivel 3</v>
      </c>
      <c r="T18" s="36" t="str">
        <f t="shared" si="1"/>
        <v>Aceptable</v>
      </c>
      <c r="U18" s="68">
        <v>2</v>
      </c>
      <c r="V18" s="207"/>
      <c r="W18" s="207"/>
      <c r="X18" s="207"/>
      <c r="Y18" s="207"/>
      <c r="Z18" s="207"/>
      <c r="AA18" s="208"/>
      <c r="AB18" s="184"/>
    </row>
    <row r="19" spans="1:28" ht="51" x14ac:dyDescent="0.25">
      <c r="A19" s="210"/>
      <c r="B19" s="201"/>
      <c r="C19" s="213"/>
      <c r="D19" s="205"/>
      <c r="E19" s="219"/>
      <c r="F19" s="68" t="s">
        <v>92</v>
      </c>
      <c r="G19" s="69" t="s">
        <v>423</v>
      </c>
      <c r="H19" s="68" t="s">
        <v>319</v>
      </c>
      <c r="I19" s="189" t="s">
        <v>428</v>
      </c>
      <c r="J19" s="68" t="s">
        <v>429</v>
      </c>
      <c r="K19" s="68" t="s">
        <v>424</v>
      </c>
      <c r="L19" s="68" t="s">
        <v>764</v>
      </c>
      <c r="M19" s="68">
        <v>2</v>
      </c>
      <c r="N19" s="68">
        <v>1</v>
      </c>
      <c r="O19" s="20">
        <v>2</v>
      </c>
      <c r="P19" s="21" t="s">
        <v>248</v>
      </c>
      <c r="Q19" s="70">
        <v>10</v>
      </c>
      <c r="R19" s="70">
        <v>20</v>
      </c>
      <c r="S19" s="21" t="s">
        <v>425</v>
      </c>
      <c r="T19" s="24" t="s">
        <v>349</v>
      </c>
      <c r="U19" s="68">
        <v>2</v>
      </c>
      <c r="V19" s="189" t="s">
        <v>427</v>
      </c>
      <c r="W19" s="68" t="s">
        <v>317</v>
      </c>
      <c r="X19" s="68" t="s">
        <v>211</v>
      </c>
      <c r="Y19" s="68" t="s">
        <v>49</v>
      </c>
      <c r="Z19" s="68" t="s">
        <v>49</v>
      </c>
      <c r="AA19" s="189" t="s">
        <v>426</v>
      </c>
      <c r="AB19" s="66" t="s">
        <v>49</v>
      </c>
    </row>
    <row r="20" spans="1:28" x14ac:dyDescent="0.25">
      <c r="A20" s="210"/>
      <c r="B20" s="201"/>
      <c r="C20" s="213"/>
      <c r="D20" s="205"/>
      <c r="E20" s="219"/>
      <c r="F20" s="68"/>
      <c r="G20" s="69"/>
      <c r="H20" s="68"/>
      <c r="I20" s="190"/>
      <c r="J20" s="68"/>
      <c r="K20" s="68"/>
      <c r="L20" s="68"/>
      <c r="M20" s="68"/>
      <c r="N20" s="68"/>
      <c r="O20" s="20"/>
      <c r="P20" s="21"/>
      <c r="Q20" s="70"/>
      <c r="R20" s="70"/>
      <c r="S20" s="21"/>
      <c r="T20" s="36"/>
      <c r="U20" s="68"/>
      <c r="V20" s="190"/>
      <c r="W20" s="68"/>
      <c r="X20" s="68"/>
      <c r="Y20" s="68"/>
      <c r="Z20" s="68"/>
      <c r="AA20" s="190"/>
      <c r="AB20" s="66"/>
    </row>
    <row r="21" spans="1:28" x14ac:dyDescent="0.25">
      <c r="A21" s="210"/>
      <c r="B21" s="201"/>
      <c r="C21" s="213"/>
      <c r="D21" s="205"/>
      <c r="E21" s="219"/>
      <c r="F21" s="68"/>
      <c r="G21" s="68"/>
      <c r="H21" s="68"/>
      <c r="I21" s="68"/>
      <c r="J21" s="6"/>
      <c r="K21" s="6"/>
      <c r="L21" s="6"/>
      <c r="M21" s="68"/>
      <c r="N21" s="68"/>
      <c r="O21" s="20"/>
      <c r="P21" s="21"/>
      <c r="Q21" s="70"/>
      <c r="R21" s="70"/>
      <c r="S21" s="21"/>
      <c r="T21" s="36"/>
      <c r="U21" s="68"/>
      <c r="V21" s="68"/>
      <c r="W21" s="68"/>
      <c r="X21" s="68"/>
      <c r="Y21" s="68"/>
      <c r="Z21" s="68"/>
      <c r="AA21" s="69"/>
      <c r="AB21" s="66"/>
    </row>
    <row r="22" spans="1:28" ht="165.75" x14ac:dyDescent="0.25">
      <c r="A22" s="210"/>
      <c r="B22" s="201"/>
      <c r="C22" s="213"/>
      <c r="D22" s="205"/>
      <c r="E22" s="219"/>
      <c r="F22" s="68" t="s">
        <v>85</v>
      </c>
      <c r="G22" s="68" t="s">
        <v>191</v>
      </c>
      <c r="H22" s="68" t="s">
        <v>86</v>
      </c>
      <c r="I22" s="68" t="s">
        <v>87</v>
      </c>
      <c r="J22" s="68" t="s">
        <v>88</v>
      </c>
      <c r="K22" s="19" t="s">
        <v>44</v>
      </c>
      <c r="L22" s="19" t="s">
        <v>44</v>
      </c>
      <c r="M22" s="68">
        <v>6</v>
      </c>
      <c r="N22" s="68">
        <v>2</v>
      </c>
      <c r="O22" s="20">
        <f t="shared" ref="O22" si="4">M22*N22</f>
        <v>12</v>
      </c>
      <c r="P22" s="21" t="s">
        <v>47</v>
      </c>
      <c r="Q22" s="70">
        <v>25</v>
      </c>
      <c r="R22" s="70">
        <f t="shared" ref="R22" si="5">O22*Q22</f>
        <v>300</v>
      </c>
      <c r="S22" s="23" t="str">
        <f t="shared" ref="S22" si="6">IF(AND(R22&gt;149,R22&lt;501),"Nivel 2",IF(AND(R22&gt;599),"Nivel 1",IF(AND(R22&gt;39,R22&lt;121),"Nivel 3","Nivel 4")))</f>
        <v>Nivel 2</v>
      </c>
      <c r="T22" s="24" t="str">
        <f t="shared" ref="T22" si="7">IF(AND(R22&gt;149,R22&lt;501),"No Aceptable o Aceptable con control específico",IF(AND(R22&gt;599),"No Aceptable",IF(AND(R22&gt;39,R22&lt;121),"Aceptable","Aceptable")))</f>
        <v>No Aceptable o Aceptable con control específico</v>
      </c>
      <c r="U22" s="68">
        <v>1</v>
      </c>
      <c r="V22" s="69" t="s">
        <v>89</v>
      </c>
      <c r="W22" s="68" t="s">
        <v>39</v>
      </c>
      <c r="X22" s="68"/>
      <c r="Y22" s="68"/>
      <c r="Z22" s="68" t="s">
        <v>126</v>
      </c>
      <c r="AA22" s="189" t="s">
        <v>91</v>
      </c>
      <c r="AB22" s="66"/>
    </row>
    <row r="23" spans="1:28" x14ac:dyDescent="0.25">
      <c r="A23" s="210"/>
      <c r="B23" s="201"/>
      <c r="C23" s="213"/>
      <c r="D23" s="205"/>
      <c r="E23" s="219"/>
      <c r="F23" s="68"/>
      <c r="G23" s="68"/>
      <c r="H23" s="68"/>
      <c r="I23" s="68"/>
      <c r="J23" s="19"/>
      <c r="K23" s="19"/>
      <c r="L23" s="19"/>
      <c r="M23" s="68"/>
      <c r="N23" s="68"/>
      <c r="O23" s="20"/>
      <c r="P23" s="21"/>
      <c r="Q23" s="70"/>
      <c r="R23" s="70"/>
      <c r="S23" s="23"/>
      <c r="T23" s="36"/>
      <c r="U23" s="68"/>
      <c r="V23" s="69"/>
      <c r="W23" s="68"/>
      <c r="X23" s="68"/>
      <c r="Y23" s="68"/>
      <c r="Z23" s="68"/>
      <c r="AA23" s="190"/>
      <c r="AB23" s="66"/>
    </row>
    <row r="24" spans="1:28" ht="89.25" x14ac:dyDescent="0.25">
      <c r="A24" s="210"/>
      <c r="B24" s="201"/>
      <c r="C24" s="213"/>
      <c r="D24" s="67" t="s">
        <v>430</v>
      </c>
      <c r="E24" s="219"/>
      <c r="F24" s="8" t="s">
        <v>431</v>
      </c>
      <c r="G24" s="68" t="s">
        <v>432</v>
      </c>
      <c r="H24" s="68" t="s">
        <v>280</v>
      </c>
      <c r="I24" s="8" t="s">
        <v>433</v>
      </c>
      <c r="J24" s="26" t="s">
        <v>434</v>
      </c>
      <c r="K24" s="26" t="s">
        <v>44</v>
      </c>
      <c r="L24" s="26" t="s">
        <v>827</v>
      </c>
      <c r="M24" s="7">
        <v>2</v>
      </c>
      <c r="N24" s="8">
        <v>2</v>
      </c>
      <c r="O24" s="9">
        <f t="shared" si="2"/>
        <v>4</v>
      </c>
      <c r="P24" s="10" t="s">
        <v>248</v>
      </c>
      <c r="Q24" s="11">
        <v>10</v>
      </c>
      <c r="R24" s="12">
        <v>40</v>
      </c>
      <c r="S24" s="27" t="s">
        <v>348</v>
      </c>
      <c r="T24" s="29" t="str">
        <f t="shared" si="1"/>
        <v>Aceptable</v>
      </c>
      <c r="U24" s="71">
        <v>1</v>
      </c>
      <c r="V24" s="28" t="s">
        <v>436</v>
      </c>
      <c r="W24" s="7" t="s">
        <v>39</v>
      </c>
      <c r="X24" s="8" t="s">
        <v>49</v>
      </c>
      <c r="Y24" s="7" t="s">
        <v>49</v>
      </c>
      <c r="Z24" s="8" t="s">
        <v>437</v>
      </c>
      <c r="AA24" s="30" t="s">
        <v>438</v>
      </c>
      <c r="AB24" s="7" t="s">
        <v>49</v>
      </c>
    </row>
    <row r="25" spans="1:28" ht="255" x14ac:dyDescent="0.25">
      <c r="A25" s="210"/>
      <c r="B25" s="201"/>
      <c r="C25" s="213"/>
      <c r="D25" s="67"/>
      <c r="E25" s="219"/>
      <c r="F25" s="68" t="s">
        <v>130</v>
      </c>
      <c r="G25" s="68" t="s">
        <v>131</v>
      </c>
      <c r="H25" s="68" t="s">
        <v>86</v>
      </c>
      <c r="I25" s="68" t="s">
        <v>98</v>
      </c>
      <c r="J25" s="19" t="s">
        <v>44</v>
      </c>
      <c r="K25" s="19" t="s">
        <v>44</v>
      </c>
      <c r="L25" s="19" t="s">
        <v>828</v>
      </c>
      <c r="M25" s="68">
        <v>6</v>
      </c>
      <c r="N25" s="68">
        <v>1</v>
      </c>
      <c r="O25" s="20">
        <f t="shared" si="2"/>
        <v>6</v>
      </c>
      <c r="P25" s="21" t="s">
        <v>47</v>
      </c>
      <c r="Q25" s="70">
        <v>25</v>
      </c>
      <c r="R25" s="70">
        <f t="shared" si="0"/>
        <v>150</v>
      </c>
      <c r="S25" s="23" t="s">
        <v>132</v>
      </c>
      <c r="T25" s="24" t="str">
        <f t="shared" si="1"/>
        <v>No Aceptable o Aceptable con control específico</v>
      </c>
      <c r="U25" s="68">
        <v>1</v>
      </c>
      <c r="V25" s="69" t="s">
        <v>98</v>
      </c>
      <c r="W25" s="68" t="s">
        <v>39</v>
      </c>
      <c r="X25" s="68" t="s">
        <v>49</v>
      </c>
      <c r="Y25" s="68" t="s">
        <v>49</v>
      </c>
      <c r="Z25" s="68" t="s">
        <v>49</v>
      </c>
      <c r="AA25" s="68" t="s">
        <v>133</v>
      </c>
      <c r="AB25" s="68" t="s">
        <v>49</v>
      </c>
    </row>
    <row r="26" spans="1:28" ht="409.5" x14ac:dyDescent="0.25">
      <c r="A26" s="211"/>
      <c r="B26" s="202"/>
      <c r="C26" s="214"/>
      <c r="D26" s="40"/>
      <c r="E26" s="220"/>
      <c r="F26" s="8" t="s">
        <v>95</v>
      </c>
      <c r="G26" s="68" t="s">
        <v>96</v>
      </c>
      <c r="H26" s="68" t="s">
        <v>97</v>
      </c>
      <c r="I26" s="8" t="s">
        <v>98</v>
      </c>
      <c r="J26" s="26" t="s">
        <v>44</v>
      </c>
      <c r="K26" s="26" t="s">
        <v>829</v>
      </c>
      <c r="L26" s="26" t="s">
        <v>99</v>
      </c>
      <c r="M26" s="7">
        <v>6</v>
      </c>
      <c r="N26" s="8">
        <v>1</v>
      </c>
      <c r="O26" s="9">
        <v>6</v>
      </c>
      <c r="P26" s="10" t="s">
        <v>362</v>
      </c>
      <c r="Q26" s="11">
        <v>100</v>
      </c>
      <c r="R26" s="12">
        <f t="shared" si="0"/>
        <v>600</v>
      </c>
      <c r="S26" s="31" t="str">
        <f t="shared" ref="S26" si="8">IF(AND(R26&gt;149,R26&lt;501),"Nivel 2",IF(AND(R26&gt;599),"Nivel 1",IF(AND(R26&gt;39,R26&lt;121),"Nivel 3","Nivel 4")))</f>
        <v>Nivel 1</v>
      </c>
      <c r="T26" s="13" t="str">
        <f t="shared" si="1"/>
        <v>No Aceptable</v>
      </c>
      <c r="U26" s="71">
        <v>1</v>
      </c>
      <c r="V26" s="28" t="s">
        <v>98</v>
      </c>
      <c r="W26" s="7" t="s">
        <v>356</v>
      </c>
      <c r="X26" s="8" t="s">
        <v>49</v>
      </c>
      <c r="Y26" s="7" t="s">
        <v>49</v>
      </c>
      <c r="Z26" s="8" t="s">
        <v>101</v>
      </c>
      <c r="AA26" s="30" t="s">
        <v>102</v>
      </c>
      <c r="AB26" s="7" t="s">
        <v>49</v>
      </c>
    </row>
  </sheetData>
  <mergeCells count="47">
    <mergeCell ref="Q5:AB5"/>
    <mergeCell ref="Q6:AB6"/>
    <mergeCell ref="Q7:AB7"/>
    <mergeCell ref="A7:E7"/>
    <mergeCell ref="F7:K7"/>
    <mergeCell ref="L7:P7"/>
    <mergeCell ref="A6:P6"/>
    <mergeCell ref="A5:P5"/>
    <mergeCell ref="A1:F4"/>
    <mergeCell ref="G1:Z1"/>
    <mergeCell ref="G2:Z4"/>
    <mergeCell ref="AA2:AB2"/>
    <mergeCell ref="AA3:AB3"/>
    <mergeCell ref="AA4:AB4"/>
    <mergeCell ref="A8:AB8"/>
    <mergeCell ref="A9:AB9"/>
    <mergeCell ref="A10:A11"/>
    <mergeCell ref="B10:B11"/>
    <mergeCell ref="C10:C11"/>
    <mergeCell ref="D10:D11"/>
    <mergeCell ref="E10:E11"/>
    <mergeCell ref="F10:H10"/>
    <mergeCell ref="I10:I11"/>
    <mergeCell ref="J10:L10"/>
    <mergeCell ref="M10:S10"/>
    <mergeCell ref="U10:W10"/>
    <mergeCell ref="X10:AB10"/>
    <mergeCell ref="A12:A26"/>
    <mergeCell ref="B12:B26"/>
    <mergeCell ref="C12:C26"/>
    <mergeCell ref="D12:D13"/>
    <mergeCell ref="E12:E26"/>
    <mergeCell ref="AA12:AA13"/>
    <mergeCell ref="AB12:AB13"/>
    <mergeCell ref="D14:D23"/>
    <mergeCell ref="AA22:AA23"/>
    <mergeCell ref="I14:I18"/>
    <mergeCell ref="V14:V18"/>
    <mergeCell ref="W14:W18"/>
    <mergeCell ref="X14:X18"/>
    <mergeCell ref="Y14:Y18"/>
    <mergeCell ref="Z14:Z18"/>
    <mergeCell ref="AA14:AA18"/>
    <mergeCell ref="AB14:AB18"/>
    <mergeCell ref="I19:I20"/>
    <mergeCell ref="V19:V20"/>
    <mergeCell ref="AA19:AA20"/>
  </mergeCells>
  <conditionalFormatting sqref="P12:P21 P23">
    <cfRule type="containsText" dxfId="419" priority="52" operator="containsText" text="MUY ALTO">
      <formula>NOT(ISERROR(SEARCH("MUY ALTO",P12)))</formula>
    </cfRule>
    <cfRule type="containsText" dxfId="418" priority="53" operator="containsText" text="ALTO">
      <formula>NOT(ISERROR(SEARCH("ALTO",P12)))</formula>
    </cfRule>
    <cfRule type="containsText" dxfId="417" priority="54" operator="containsText" text="MEDIO">
      <formula>NOT(ISERROR(SEARCH("MEDIO",P12)))</formula>
    </cfRule>
    <cfRule type="containsText" dxfId="416" priority="55" operator="containsText" text="BAJO">
      <formula>NOT(ISERROR(SEARCH("BAJO",P12)))</formula>
    </cfRule>
  </conditionalFormatting>
  <conditionalFormatting sqref="S12:S21 S23">
    <cfRule type="containsText" dxfId="415" priority="45" operator="containsText" text="Nivel 3">
      <formula>NOT(ISERROR(SEARCH("Nivel 3",S12)))</formula>
    </cfRule>
    <cfRule type="containsText" dxfId="414" priority="46" operator="containsText" text="Nivel 2">
      <formula>NOT(ISERROR(SEARCH("Nivel 2",S12)))</formula>
    </cfRule>
    <cfRule type="containsText" dxfId="413" priority="47" operator="containsText" text="Nivel 4">
      <formula>NOT(ISERROR(SEARCH("Nivel 4",S12)))</formula>
    </cfRule>
    <cfRule type="containsText" priority="48" operator="containsText" text="Nivel 4">
      <formula>NOT(ISERROR(SEARCH("Nivel 4",S12)))</formula>
    </cfRule>
    <cfRule type="containsText" dxfId="412" priority="49" operator="containsText" text="Nivel 3">
      <formula>NOT(ISERROR(SEARCH("Nivel 3",S12)))</formula>
    </cfRule>
    <cfRule type="containsText" dxfId="411" priority="50" operator="containsText" text="Nivel 3">
      <formula>NOT(ISERROR(SEARCH("Nivel 3",S12)))</formula>
    </cfRule>
    <cfRule type="containsText" dxfId="410" priority="51" operator="containsText" text="Nivel 1">
      <formula>NOT(ISERROR(SEARCH("Nivel 1",S12)))</formula>
    </cfRule>
  </conditionalFormatting>
  <conditionalFormatting sqref="P22">
    <cfRule type="containsText" dxfId="409" priority="41" operator="containsText" text="MUY ALTO">
      <formula>NOT(ISERROR(SEARCH("MUY ALTO",P22)))</formula>
    </cfRule>
    <cfRule type="containsText" dxfId="408" priority="42" operator="containsText" text="ALTO">
      <formula>NOT(ISERROR(SEARCH("ALTO",P22)))</formula>
    </cfRule>
    <cfRule type="containsText" dxfId="407" priority="43" operator="containsText" text="MEDIO">
      <formula>NOT(ISERROR(SEARCH("MEDIO",P22)))</formula>
    </cfRule>
    <cfRule type="containsText" dxfId="406" priority="44" operator="containsText" text="BAJO">
      <formula>NOT(ISERROR(SEARCH("BAJO",P22)))</formula>
    </cfRule>
  </conditionalFormatting>
  <conditionalFormatting sqref="S22">
    <cfRule type="containsText" dxfId="405" priority="34" operator="containsText" text="Nivel 3">
      <formula>NOT(ISERROR(SEARCH("Nivel 3",S22)))</formula>
    </cfRule>
    <cfRule type="containsText" dxfId="404" priority="35" operator="containsText" text="Nivel 2">
      <formula>NOT(ISERROR(SEARCH("Nivel 2",S22)))</formula>
    </cfRule>
    <cfRule type="containsText" dxfId="403" priority="36" operator="containsText" text="Nivel 4">
      <formula>NOT(ISERROR(SEARCH("Nivel 4",S22)))</formula>
    </cfRule>
    <cfRule type="containsText" priority="37" operator="containsText" text="Nivel 4">
      <formula>NOT(ISERROR(SEARCH("Nivel 4",S22)))</formula>
    </cfRule>
    <cfRule type="containsText" dxfId="402" priority="38" operator="containsText" text="Nivel 3">
      <formula>NOT(ISERROR(SEARCH("Nivel 3",S22)))</formula>
    </cfRule>
    <cfRule type="containsText" dxfId="401" priority="39" operator="containsText" text="Nivel 3">
      <formula>NOT(ISERROR(SEARCH("Nivel 3",S22)))</formula>
    </cfRule>
    <cfRule type="containsText" dxfId="400" priority="40" operator="containsText" text="Nivel 1">
      <formula>NOT(ISERROR(SEARCH("Nivel 1",S22)))</formula>
    </cfRule>
  </conditionalFormatting>
  <conditionalFormatting sqref="P24">
    <cfRule type="containsText" dxfId="399" priority="30" operator="containsText" text="MUY ALTO">
      <formula>NOT(ISERROR(SEARCH("MUY ALTO",P24)))</formula>
    </cfRule>
    <cfRule type="containsText" dxfId="398" priority="31" operator="containsText" text="ALTO">
      <formula>NOT(ISERROR(SEARCH("ALTO",P24)))</formula>
    </cfRule>
    <cfRule type="containsText" dxfId="397" priority="32" operator="containsText" text="MEDIO">
      <formula>NOT(ISERROR(SEARCH("MEDIO",P24)))</formula>
    </cfRule>
    <cfRule type="containsText" dxfId="396" priority="33" operator="containsText" text="BAJO">
      <formula>NOT(ISERROR(SEARCH("BAJO",P24)))</formula>
    </cfRule>
  </conditionalFormatting>
  <conditionalFormatting sqref="S24">
    <cfRule type="containsText" dxfId="395" priority="23" operator="containsText" text="Nivel 3">
      <formula>NOT(ISERROR(SEARCH("Nivel 3",S24)))</formula>
    </cfRule>
    <cfRule type="containsText" dxfId="394" priority="24" operator="containsText" text="Nivel 2">
      <formula>NOT(ISERROR(SEARCH("Nivel 2",S24)))</formula>
    </cfRule>
    <cfRule type="containsText" dxfId="393" priority="25" operator="containsText" text="Nivel 4">
      <formula>NOT(ISERROR(SEARCH("Nivel 4",S24)))</formula>
    </cfRule>
    <cfRule type="containsText" priority="26" operator="containsText" text="Nivel 4">
      <formula>NOT(ISERROR(SEARCH("Nivel 4",S24)))</formula>
    </cfRule>
    <cfRule type="containsText" dxfId="392" priority="27" operator="containsText" text="Nivel 3">
      <formula>NOT(ISERROR(SEARCH("Nivel 3",S24)))</formula>
    </cfRule>
    <cfRule type="containsText" dxfId="391" priority="28" operator="containsText" text="Nivel 3">
      <formula>NOT(ISERROR(SEARCH("Nivel 3",S24)))</formula>
    </cfRule>
    <cfRule type="containsText" dxfId="390" priority="29" operator="containsText" text="Nivel 1">
      <formula>NOT(ISERROR(SEARCH("Nivel 1",S24)))</formula>
    </cfRule>
  </conditionalFormatting>
  <conditionalFormatting sqref="P25">
    <cfRule type="containsText" dxfId="389" priority="19" operator="containsText" text="MUY ALTO">
      <formula>NOT(ISERROR(SEARCH("MUY ALTO",P25)))</formula>
    </cfRule>
    <cfRule type="containsText" dxfId="388" priority="20" operator="containsText" text="ALTO">
      <formula>NOT(ISERROR(SEARCH("ALTO",P25)))</formula>
    </cfRule>
    <cfRule type="containsText" dxfId="387" priority="21" operator="containsText" text="MEDIO">
      <formula>NOT(ISERROR(SEARCH("MEDIO",P25)))</formula>
    </cfRule>
    <cfRule type="containsText" dxfId="386" priority="22" operator="containsText" text="BAJO">
      <formula>NOT(ISERROR(SEARCH("BAJO",P25)))</formula>
    </cfRule>
  </conditionalFormatting>
  <conditionalFormatting sqref="S25">
    <cfRule type="containsText" dxfId="385" priority="12" operator="containsText" text="Nivel 3">
      <formula>NOT(ISERROR(SEARCH("Nivel 3",S25)))</formula>
    </cfRule>
    <cfRule type="containsText" dxfId="384" priority="13" operator="containsText" text="Nivel 2">
      <formula>NOT(ISERROR(SEARCH("Nivel 2",S25)))</formula>
    </cfRule>
    <cfRule type="containsText" dxfId="383" priority="14" operator="containsText" text="Nivel 4">
      <formula>NOT(ISERROR(SEARCH("Nivel 4",S25)))</formula>
    </cfRule>
    <cfRule type="containsText" priority="15" operator="containsText" text="Nivel 4">
      <formula>NOT(ISERROR(SEARCH("Nivel 4",S25)))</formula>
    </cfRule>
    <cfRule type="containsText" dxfId="382" priority="16" operator="containsText" text="Nivel 3">
      <formula>NOT(ISERROR(SEARCH("Nivel 3",S25)))</formula>
    </cfRule>
    <cfRule type="containsText" dxfId="381" priority="17" operator="containsText" text="Nivel 3">
      <formula>NOT(ISERROR(SEARCH("Nivel 3",S25)))</formula>
    </cfRule>
    <cfRule type="containsText" dxfId="380" priority="18" operator="containsText" text="Nivel 1">
      <formula>NOT(ISERROR(SEARCH("Nivel 1",S25)))</formula>
    </cfRule>
  </conditionalFormatting>
  <conditionalFormatting sqref="P26">
    <cfRule type="containsText" dxfId="379" priority="8" operator="containsText" text="MUY ALTO">
      <formula>NOT(ISERROR(SEARCH("MUY ALTO",P26)))</formula>
    </cfRule>
    <cfRule type="containsText" dxfId="378" priority="9" operator="containsText" text="ALTO">
      <formula>NOT(ISERROR(SEARCH("ALTO",P26)))</formula>
    </cfRule>
    <cfRule type="containsText" dxfId="377" priority="10" operator="containsText" text="MEDIO">
      <formula>NOT(ISERROR(SEARCH("MEDIO",P26)))</formula>
    </cfRule>
    <cfRule type="containsText" dxfId="376" priority="11" operator="containsText" text="BAJO">
      <formula>NOT(ISERROR(SEARCH("BAJO",P26)))</formula>
    </cfRule>
  </conditionalFormatting>
  <conditionalFormatting sqref="S26">
    <cfRule type="containsText" dxfId="375" priority="1" operator="containsText" text="Nivel 3">
      <formula>NOT(ISERROR(SEARCH("Nivel 3",S26)))</formula>
    </cfRule>
    <cfRule type="containsText" dxfId="374" priority="2" operator="containsText" text="Nivel 2">
      <formula>NOT(ISERROR(SEARCH("Nivel 2",S26)))</formula>
    </cfRule>
    <cfRule type="containsText" dxfId="373" priority="3" operator="containsText" text="Nivel 4">
      <formula>NOT(ISERROR(SEARCH("Nivel 4",S26)))</formula>
    </cfRule>
    <cfRule type="containsText" priority="4" operator="containsText" text="Nivel 4">
      <formula>NOT(ISERROR(SEARCH("Nivel 4",S26)))</formula>
    </cfRule>
    <cfRule type="containsText" dxfId="372" priority="5" operator="containsText" text="Nivel 3">
      <formula>NOT(ISERROR(SEARCH("Nivel 3",S26)))</formula>
    </cfRule>
    <cfRule type="containsText" dxfId="371" priority="6" operator="containsText" text="Nivel 3">
      <formula>NOT(ISERROR(SEARCH("Nivel 3",S26)))</formula>
    </cfRule>
    <cfRule type="containsText" dxfId="370" priority="7" operator="containsText" text="Nivel 1">
      <formula>NOT(ISERROR(SEARCH("Nivel 1",S26)))</formula>
    </cfRule>
  </conditionalFormatting>
  <dataValidations count="7">
    <dataValidation type="list" allowBlank="1" showInputMessage="1" showErrorMessage="1" sqref="M12:M26">
      <formula1>ND</formula1>
    </dataValidation>
    <dataValidation type="list" allowBlank="1" showInputMessage="1" showErrorMessage="1" sqref="N12:N21 N23:N26">
      <formula1>NE</formula1>
    </dataValidation>
    <dataValidation type="list" allowBlank="1" showInputMessage="1" showErrorMessage="1" sqref="Q12:Q23 Q26">
      <formula1>NC</formula1>
    </dataValidation>
    <dataValidation type="list" allowBlank="1" showInputMessage="1" showErrorMessage="1" sqref="H12:H26">
      <formula1>ri</formula1>
    </dataValidation>
    <dataValidation type="list" allowBlank="1" showInputMessage="1" showErrorMessage="1" sqref="N22">
      <formula1>NI</formula1>
    </dataValidation>
    <dataValidation type="list" allowBlank="1" showInputMessage="1" showErrorMessage="1" sqref="Q24">
      <formula1>NV</formula1>
    </dataValidation>
    <dataValidation type="list" allowBlank="1" showInputMessage="1" showErrorMessage="1" sqref="Q25">
      <formula1>LI</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25" workbookViewId="0">
      <selection activeCell="K25" sqref="K25"/>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513</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72" t="s">
        <v>15</v>
      </c>
      <c r="G10" s="72" t="s">
        <v>16</v>
      </c>
      <c r="H10" s="72" t="s">
        <v>17</v>
      </c>
      <c r="I10" s="204"/>
      <c r="J10" s="72" t="s">
        <v>18</v>
      </c>
      <c r="K10" s="72"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102" x14ac:dyDescent="0.25">
      <c r="A11" s="209" t="s">
        <v>313</v>
      </c>
      <c r="B11" s="200" t="s">
        <v>439</v>
      </c>
      <c r="C11" s="212" t="s">
        <v>440</v>
      </c>
      <c r="D11" s="212" t="s">
        <v>441</v>
      </c>
      <c r="E11" s="218" t="s">
        <v>39</v>
      </c>
      <c r="F11" s="75" t="s">
        <v>78</v>
      </c>
      <c r="G11" s="75" t="s">
        <v>444</v>
      </c>
      <c r="H11" s="75" t="s">
        <v>280</v>
      </c>
      <c r="I11" s="75" t="s">
        <v>442</v>
      </c>
      <c r="J11" s="6" t="s">
        <v>830</v>
      </c>
      <c r="K11" s="6" t="s">
        <v>210</v>
      </c>
      <c r="L11" s="75" t="s">
        <v>831</v>
      </c>
      <c r="M11" s="75">
        <v>2</v>
      </c>
      <c r="N11" s="75">
        <v>3</v>
      </c>
      <c r="O11" s="20">
        <v>6</v>
      </c>
      <c r="P11" s="21" t="s">
        <v>391</v>
      </c>
      <c r="Q11" s="78">
        <v>10</v>
      </c>
      <c r="R11" s="78">
        <f t="shared" ref="R11:R25" si="0">O11*Q11</f>
        <v>60</v>
      </c>
      <c r="S11" s="21" t="str">
        <f>IF(AND(R11&gt;149,R11&lt;501),"Nivel 2",IF(AND(R11&gt;599),"Nivel 1",IF(AND(R11&gt;39,R11&lt;121),"Nivel 3","Nivel 4")))</f>
        <v>Nivel 3</v>
      </c>
      <c r="T11" s="24" t="str">
        <f t="shared" ref="T11:T25" si="1">IF(AND(R11&gt;149,R11&lt;501),"No Aceptable o Aceptable con control específico",IF(AND(R11&gt;599),"No Aceptable",IF(AND(R11&gt;39,R11&lt;121),"Aceptable","Aceptable")))</f>
        <v>Aceptable</v>
      </c>
      <c r="U11" s="75">
        <v>1</v>
      </c>
      <c r="V11" s="75" t="s">
        <v>443</v>
      </c>
      <c r="W11" s="75" t="s">
        <v>39</v>
      </c>
      <c r="X11" s="75" t="s">
        <v>49</v>
      </c>
      <c r="Y11" s="75" t="s">
        <v>49</v>
      </c>
      <c r="Z11" s="75" t="s">
        <v>49</v>
      </c>
      <c r="AA11" s="208" t="s">
        <v>448</v>
      </c>
      <c r="AB11" s="184" t="s">
        <v>49</v>
      </c>
    </row>
    <row r="12" spans="1:28" ht="102" x14ac:dyDescent="0.25">
      <c r="A12" s="210"/>
      <c r="B12" s="201"/>
      <c r="C12" s="213"/>
      <c r="D12" s="214"/>
      <c r="E12" s="219"/>
      <c r="F12" s="75" t="s">
        <v>394</v>
      </c>
      <c r="G12" s="75" t="s">
        <v>446</v>
      </c>
      <c r="H12" s="75" t="s">
        <v>280</v>
      </c>
      <c r="I12" s="6" t="s">
        <v>445</v>
      </c>
      <c r="J12" s="6" t="s">
        <v>210</v>
      </c>
      <c r="K12" s="6" t="s">
        <v>210</v>
      </c>
      <c r="L12" s="6" t="s">
        <v>832</v>
      </c>
      <c r="M12" s="75">
        <v>6</v>
      </c>
      <c r="N12" s="75">
        <v>3</v>
      </c>
      <c r="O12" s="20">
        <v>18</v>
      </c>
      <c r="P12" s="21" t="s">
        <v>391</v>
      </c>
      <c r="Q12" s="78">
        <v>10</v>
      </c>
      <c r="R12" s="78">
        <v>60</v>
      </c>
      <c r="S12" s="21" t="s">
        <v>348</v>
      </c>
      <c r="T12" s="24" t="s">
        <v>349</v>
      </c>
      <c r="U12" s="75">
        <v>1</v>
      </c>
      <c r="V12" s="75" t="s">
        <v>447</v>
      </c>
      <c r="W12" s="75" t="s">
        <v>317</v>
      </c>
      <c r="X12" s="75" t="s">
        <v>211</v>
      </c>
      <c r="Y12" s="75" t="s">
        <v>49</v>
      </c>
      <c r="Z12" s="75" t="s">
        <v>49</v>
      </c>
      <c r="AA12" s="208"/>
      <c r="AB12" s="184"/>
    </row>
    <row r="13" spans="1:28" ht="76.5" x14ac:dyDescent="0.25">
      <c r="A13" s="210"/>
      <c r="B13" s="201"/>
      <c r="C13" s="213"/>
      <c r="D13" s="205" t="s">
        <v>449</v>
      </c>
      <c r="E13" s="219"/>
      <c r="F13" s="75" t="s">
        <v>450</v>
      </c>
      <c r="G13" s="75" t="s">
        <v>453</v>
      </c>
      <c r="H13" s="75" t="s">
        <v>288</v>
      </c>
      <c r="I13" s="189" t="s">
        <v>451</v>
      </c>
      <c r="J13" s="75" t="s">
        <v>210</v>
      </c>
      <c r="K13" s="75" t="s">
        <v>452</v>
      </c>
      <c r="L13" s="75" t="s">
        <v>456</v>
      </c>
      <c r="M13" s="75">
        <v>6</v>
      </c>
      <c r="N13" s="75">
        <v>3</v>
      </c>
      <c r="O13" s="20">
        <f t="shared" ref="O13:O24" si="2">M13*N13</f>
        <v>18</v>
      </c>
      <c r="P13" s="21" t="s">
        <v>362</v>
      </c>
      <c r="Q13" s="78">
        <v>25</v>
      </c>
      <c r="R13" s="78">
        <f t="shared" si="0"/>
        <v>450</v>
      </c>
      <c r="S13" s="21" t="str">
        <f>IF(AND(R13&gt;149,R13&lt;501),"Nivel 2",IF(AND(R13&gt;599),"Nivel 1",IF(AND(R13&gt;39,R13&lt;121),"Nivel 3","Nivel 4")))</f>
        <v>Nivel 2</v>
      </c>
      <c r="T13" s="36" t="str">
        <f t="shared" si="1"/>
        <v>No Aceptable o Aceptable con control específico</v>
      </c>
      <c r="U13" s="75">
        <v>1</v>
      </c>
      <c r="V13" s="207" t="s">
        <v>459</v>
      </c>
      <c r="W13" s="207" t="s">
        <v>356</v>
      </c>
      <c r="X13" s="207" t="s">
        <v>49</v>
      </c>
      <c r="Y13" s="207" t="s">
        <v>49</v>
      </c>
      <c r="Z13" s="207" t="s">
        <v>49</v>
      </c>
      <c r="AA13" s="208" t="s">
        <v>461</v>
      </c>
      <c r="AB13" s="184" t="s">
        <v>460</v>
      </c>
    </row>
    <row r="14" spans="1:28" ht="76.5" x14ac:dyDescent="0.25">
      <c r="A14" s="210"/>
      <c r="B14" s="201"/>
      <c r="C14" s="213"/>
      <c r="D14" s="205"/>
      <c r="E14" s="219"/>
      <c r="F14" s="75" t="s">
        <v>40</v>
      </c>
      <c r="G14" s="75" t="s">
        <v>454</v>
      </c>
      <c r="H14" s="75" t="s">
        <v>288</v>
      </c>
      <c r="I14" s="206"/>
      <c r="J14" s="6" t="s">
        <v>210</v>
      </c>
      <c r="K14" s="6" t="s">
        <v>452</v>
      </c>
      <c r="L14" s="6" t="s">
        <v>455</v>
      </c>
      <c r="M14" s="75">
        <v>2</v>
      </c>
      <c r="N14" s="75">
        <v>3</v>
      </c>
      <c r="O14" s="20">
        <v>18</v>
      </c>
      <c r="P14" s="21" t="s">
        <v>362</v>
      </c>
      <c r="Q14" s="78">
        <v>25</v>
      </c>
      <c r="R14" s="78">
        <v>450</v>
      </c>
      <c r="S14" s="21" t="s">
        <v>457</v>
      </c>
      <c r="T14" s="36" t="s">
        <v>458</v>
      </c>
      <c r="U14" s="75">
        <v>1</v>
      </c>
      <c r="V14" s="207"/>
      <c r="W14" s="207"/>
      <c r="X14" s="207"/>
      <c r="Y14" s="207"/>
      <c r="Z14" s="207"/>
      <c r="AA14" s="208"/>
      <c r="AB14" s="184"/>
    </row>
    <row r="15" spans="1:28" ht="63.75" x14ac:dyDescent="0.25">
      <c r="A15" s="210"/>
      <c r="B15" s="201"/>
      <c r="C15" s="213"/>
      <c r="D15" s="205"/>
      <c r="E15" s="219"/>
      <c r="F15" s="75" t="s">
        <v>68</v>
      </c>
      <c r="G15" s="75" t="s">
        <v>462</v>
      </c>
      <c r="H15" s="75" t="s">
        <v>62</v>
      </c>
      <c r="I15" s="206"/>
      <c r="J15" s="6" t="s">
        <v>210</v>
      </c>
      <c r="K15" s="6" t="s">
        <v>44</v>
      </c>
      <c r="L15" s="6" t="s">
        <v>463</v>
      </c>
      <c r="M15" s="75">
        <v>2</v>
      </c>
      <c r="N15" s="75">
        <v>2</v>
      </c>
      <c r="O15" s="20">
        <f t="shared" si="2"/>
        <v>4</v>
      </c>
      <c r="P15" s="21" t="s">
        <v>156</v>
      </c>
      <c r="Q15" s="78">
        <v>10</v>
      </c>
      <c r="R15" s="78">
        <f t="shared" si="0"/>
        <v>40</v>
      </c>
      <c r="S15" s="21" t="str">
        <f t="shared" ref="S15:S17" si="3">IF(AND(R15&gt;149,R15&lt;501),"Nivel 2",IF(AND(R15&gt;599),"Nivel 1",IF(AND(R15&gt;39,R15&lt;121),"Nivel 3","Nivel 4")))</f>
        <v>Nivel 3</v>
      </c>
      <c r="T15" s="36" t="str">
        <f t="shared" si="1"/>
        <v>Aceptable</v>
      </c>
      <c r="U15" s="75">
        <v>1</v>
      </c>
      <c r="V15" s="207"/>
      <c r="W15" s="207"/>
      <c r="X15" s="207"/>
      <c r="Y15" s="207"/>
      <c r="Z15" s="207"/>
      <c r="AA15" s="208"/>
      <c r="AB15" s="184"/>
    </row>
    <row r="16" spans="1:28" x14ac:dyDescent="0.25">
      <c r="A16" s="210"/>
      <c r="B16" s="201"/>
      <c r="C16" s="213"/>
      <c r="D16" s="205"/>
      <c r="E16" s="219"/>
      <c r="F16" s="75"/>
      <c r="G16" s="75"/>
      <c r="H16" s="75"/>
      <c r="I16" s="206"/>
      <c r="J16" s="6"/>
      <c r="K16" s="6"/>
      <c r="L16" s="6"/>
      <c r="M16" s="75"/>
      <c r="N16" s="75"/>
      <c r="O16" s="20"/>
      <c r="P16" s="21"/>
      <c r="Q16" s="78"/>
      <c r="R16" s="78"/>
      <c r="S16" s="21"/>
      <c r="T16" s="36"/>
      <c r="U16" s="75"/>
      <c r="V16" s="207"/>
      <c r="W16" s="207"/>
      <c r="X16" s="207"/>
      <c r="Y16" s="207"/>
      <c r="Z16" s="207"/>
      <c r="AA16" s="208"/>
      <c r="AB16" s="184"/>
    </row>
    <row r="17" spans="1:28" ht="102" x14ac:dyDescent="0.25">
      <c r="A17" s="210"/>
      <c r="B17" s="201"/>
      <c r="C17" s="213"/>
      <c r="D17" s="205"/>
      <c r="E17" s="219"/>
      <c r="F17" s="75" t="s">
        <v>75</v>
      </c>
      <c r="G17" s="75" t="s">
        <v>76</v>
      </c>
      <c r="H17" s="75" t="s">
        <v>62</v>
      </c>
      <c r="I17" s="206"/>
      <c r="J17" s="6" t="s">
        <v>210</v>
      </c>
      <c r="K17" s="6" t="s">
        <v>210</v>
      </c>
      <c r="L17" s="6" t="s">
        <v>833</v>
      </c>
      <c r="M17" s="75">
        <v>2</v>
      </c>
      <c r="N17" s="75">
        <v>2</v>
      </c>
      <c r="O17" s="20">
        <f t="shared" si="2"/>
        <v>4</v>
      </c>
      <c r="P17" s="21" t="s">
        <v>156</v>
      </c>
      <c r="Q17" s="78">
        <v>10</v>
      </c>
      <c r="R17" s="78">
        <f t="shared" si="0"/>
        <v>40</v>
      </c>
      <c r="S17" s="21" t="str">
        <f t="shared" si="3"/>
        <v>Nivel 3</v>
      </c>
      <c r="T17" s="36" t="str">
        <f t="shared" si="1"/>
        <v>Aceptable</v>
      </c>
      <c r="U17" s="75">
        <v>2</v>
      </c>
      <c r="V17" s="207"/>
      <c r="W17" s="207"/>
      <c r="X17" s="207"/>
      <c r="Y17" s="207"/>
      <c r="Z17" s="207"/>
      <c r="AA17" s="208"/>
      <c r="AB17" s="184"/>
    </row>
    <row r="18" spans="1:28" ht="38.25" x14ac:dyDescent="0.25">
      <c r="A18" s="210"/>
      <c r="B18" s="201"/>
      <c r="C18" s="213"/>
      <c r="D18" s="205"/>
      <c r="E18" s="219"/>
      <c r="F18" s="75" t="s">
        <v>92</v>
      </c>
      <c r="G18" s="76" t="s">
        <v>464</v>
      </c>
      <c r="H18" s="75" t="s">
        <v>319</v>
      </c>
      <c r="I18" s="189" t="s">
        <v>428</v>
      </c>
      <c r="J18" s="75" t="s">
        <v>429</v>
      </c>
      <c r="K18" s="75" t="s">
        <v>424</v>
      </c>
      <c r="L18" s="75" t="s">
        <v>764</v>
      </c>
      <c r="M18" s="75">
        <v>2</v>
      </c>
      <c r="N18" s="75">
        <v>1</v>
      </c>
      <c r="O18" s="20">
        <v>2</v>
      </c>
      <c r="P18" s="21" t="s">
        <v>248</v>
      </c>
      <c r="Q18" s="78">
        <v>10</v>
      </c>
      <c r="R18" s="78">
        <v>20</v>
      </c>
      <c r="S18" s="21" t="s">
        <v>425</v>
      </c>
      <c r="T18" s="24" t="s">
        <v>349</v>
      </c>
      <c r="U18" s="75">
        <v>2</v>
      </c>
      <c r="V18" s="189" t="s">
        <v>427</v>
      </c>
      <c r="W18" s="75" t="s">
        <v>317</v>
      </c>
      <c r="X18" s="75" t="s">
        <v>211</v>
      </c>
      <c r="Y18" s="75" t="s">
        <v>49</v>
      </c>
      <c r="Z18" s="75" t="s">
        <v>49</v>
      </c>
      <c r="AA18" s="189" t="s">
        <v>426</v>
      </c>
      <c r="AB18" s="73" t="s">
        <v>49</v>
      </c>
    </row>
    <row r="19" spans="1:28" x14ac:dyDescent="0.25">
      <c r="A19" s="210"/>
      <c r="B19" s="201"/>
      <c r="C19" s="213"/>
      <c r="D19" s="205"/>
      <c r="E19" s="219"/>
      <c r="F19" s="75"/>
      <c r="G19" s="76"/>
      <c r="H19" s="75"/>
      <c r="I19" s="190"/>
      <c r="J19" s="75"/>
      <c r="K19" s="75"/>
      <c r="L19" s="75"/>
      <c r="M19" s="75"/>
      <c r="N19" s="75"/>
      <c r="O19" s="20"/>
      <c r="P19" s="21"/>
      <c r="Q19" s="78"/>
      <c r="R19" s="78"/>
      <c r="S19" s="21"/>
      <c r="T19" s="36"/>
      <c r="U19" s="75"/>
      <c r="V19" s="190"/>
      <c r="W19" s="75"/>
      <c r="X19" s="75"/>
      <c r="Y19" s="75"/>
      <c r="Z19" s="75"/>
      <c r="AA19" s="190"/>
      <c r="AB19" s="73"/>
    </row>
    <row r="20" spans="1:28" x14ac:dyDescent="0.25">
      <c r="A20" s="210"/>
      <c r="B20" s="201"/>
      <c r="C20" s="213"/>
      <c r="D20" s="205"/>
      <c r="E20" s="219"/>
      <c r="F20" s="75"/>
      <c r="G20" s="75"/>
      <c r="H20" s="75"/>
      <c r="I20" s="75"/>
      <c r="J20" s="6"/>
      <c r="K20" s="6"/>
      <c r="L20" s="6"/>
      <c r="M20" s="75"/>
      <c r="N20" s="75"/>
      <c r="O20" s="20"/>
      <c r="P20" s="21"/>
      <c r="Q20" s="78"/>
      <c r="R20" s="78"/>
      <c r="S20" s="21"/>
      <c r="T20" s="36"/>
      <c r="U20" s="75"/>
      <c r="V20" s="75"/>
      <c r="W20" s="75"/>
      <c r="X20" s="75"/>
      <c r="Y20" s="75"/>
      <c r="Z20" s="75"/>
      <c r="AA20" s="76"/>
      <c r="AB20" s="73"/>
    </row>
    <row r="21" spans="1:28" ht="165.75" x14ac:dyDescent="0.25">
      <c r="A21" s="210"/>
      <c r="B21" s="201"/>
      <c r="C21" s="213"/>
      <c r="D21" s="205"/>
      <c r="E21" s="219"/>
      <c r="F21" s="75" t="s">
        <v>85</v>
      </c>
      <c r="G21" s="75" t="s">
        <v>191</v>
      </c>
      <c r="H21" s="75" t="s">
        <v>86</v>
      </c>
      <c r="I21" s="75" t="s">
        <v>87</v>
      </c>
      <c r="J21" s="75" t="s">
        <v>88</v>
      </c>
      <c r="K21" s="19" t="s">
        <v>44</v>
      </c>
      <c r="L21" s="19" t="s">
        <v>44</v>
      </c>
      <c r="M21" s="75">
        <v>6</v>
      </c>
      <c r="N21" s="75">
        <v>2</v>
      </c>
      <c r="O21" s="20">
        <f t="shared" ref="O21" si="4">M21*N21</f>
        <v>12</v>
      </c>
      <c r="P21" s="21" t="s">
        <v>47</v>
      </c>
      <c r="Q21" s="78">
        <v>25</v>
      </c>
      <c r="R21" s="78">
        <f t="shared" ref="R21" si="5">O21*Q21</f>
        <v>300</v>
      </c>
      <c r="S21" s="23" t="str">
        <f t="shared" ref="S21" si="6">IF(AND(R21&gt;149,R21&lt;501),"Nivel 2",IF(AND(R21&gt;599),"Nivel 1",IF(AND(R21&gt;39,R21&lt;121),"Nivel 3","Nivel 4")))</f>
        <v>Nivel 2</v>
      </c>
      <c r="T21" s="24" t="str">
        <f t="shared" ref="T21" si="7">IF(AND(R21&gt;149,R21&lt;501),"No Aceptable o Aceptable con control específico",IF(AND(R21&gt;599),"No Aceptable",IF(AND(R21&gt;39,R21&lt;121),"Aceptable","Aceptable")))</f>
        <v>No Aceptable o Aceptable con control específico</v>
      </c>
      <c r="U21" s="75">
        <v>1</v>
      </c>
      <c r="V21" s="76" t="s">
        <v>89</v>
      </c>
      <c r="W21" s="75" t="s">
        <v>39</v>
      </c>
      <c r="X21" s="75"/>
      <c r="Y21" s="75"/>
      <c r="Z21" s="75" t="s">
        <v>126</v>
      </c>
      <c r="AA21" s="189" t="s">
        <v>91</v>
      </c>
      <c r="AB21" s="73"/>
    </row>
    <row r="22" spans="1:28" x14ac:dyDescent="0.25">
      <c r="A22" s="210"/>
      <c r="B22" s="201"/>
      <c r="C22" s="213"/>
      <c r="D22" s="205"/>
      <c r="E22" s="219"/>
      <c r="F22" s="75"/>
      <c r="G22" s="75"/>
      <c r="H22" s="75"/>
      <c r="I22" s="75"/>
      <c r="J22" s="19"/>
      <c r="K22" s="19"/>
      <c r="L22" s="19"/>
      <c r="M22" s="75"/>
      <c r="N22" s="75"/>
      <c r="O22" s="20"/>
      <c r="P22" s="21"/>
      <c r="Q22" s="78"/>
      <c r="R22" s="78"/>
      <c r="S22" s="23"/>
      <c r="T22" s="36"/>
      <c r="U22" s="75"/>
      <c r="V22" s="76"/>
      <c r="W22" s="75"/>
      <c r="X22" s="75"/>
      <c r="Y22" s="75"/>
      <c r="Z22" s="75"/>
      <c r="AA22" s="190"/>
      <c r="AB22" s="73"/>
    </row>
    <row r="23" spans="1:28" ht="89.25" x14ac:dyDescent="0.25">
      <c r="A23" s="210"/>
      <c r="B23" s="201"/>
      <c r="C23" s="213"/>
      <c r="D23" s="74" t="s">
        <v>465</v>
      </c>
      <c r="E23" s="219"/>
      <c r="F23" s="8" t="s">
        <v>431</v>
      </c>
      <c r="G23" s="75" t="s">
        <v>466</v>
      </c>
      <c r="H23" s="75" t="s">
        <v>280</v>
      </c>
      <c r="I23" s="8" t="s">
        <v>433</v>
      </c>
      <c r="J23" s="26" t="s">
        <v>434</v>
      </c>
      <c r="K23" s="26" t="s">
        <v>44</v>
      </c>
      <c r="L23" s="26" t="s">
        <v>435</v>
      </c>
      <c r="M23" s="7">
        <v>2</v>
      </c>
      <c r="N23" s="8">
        <v>2</v>
      </c>
      <c r="O23" s="9">
        <f t="shared" si="2"/>
        <v>4</v>
      </c>
      <c r="P23" s="10" t="s">
        <v>248</v>
      </c>
      <c r="Q23" s="11">
        <v>10</v>
      </c>
      <c r="R23" s="12">
        <v>40</v>
      </c>
      <c r="S23" s="27" t="s">
        <v>348</v>
      </c>
      <c r="T23" s="29" t="str">
        <f t="shared" si="1"/>
        <v>Aceptable</v>
      </c>
      <c r="U23" s="77">
        <v>1</v>
      </c>
      <c r="V23" s="28" t="s">
        <v>436</v>
      </c>
      <c r="W23" s="7" t="s">
        <v>39</v>
      </c>
      <c r="X23" s="8" t="s">
        <v>49</v>
      </c>
      <c r="Y23" s="7" t="s">
        <v>49</v>
      </c>
      <c r="Z23" s="8" t="s">
        <v>437</v>
      </c>
      <c r="AA23" s="30" t="s">
        <v>438</v>
      </c>
      <c r="AB23" s="7" t="s">
        <v>49</v>
      </c>
    </row>
    <row r="24" spans="1:28" ht="255" x14ac:dyDescent="0.25">
      <c r="A24" s="210"/>
      <c r="B24" s="201"/>
      <c r="C24" s="213"/>
      <c r="D24" s="74" t="s">
        <v>517</v>
      </c>
      <c r="E24" s="219"/>
      <c r="F24" s="75" t="s">
        <v>130</v>
      </c>
      <c r="G24" s="75" t="s">
        <v>751</v>
      </c>
      <c r="H24" s="75" t="s">
        <v>86</v>
      </c>
      <c r="I24" s="75" t="s">
        <v>98</v>
      </c>
      <c r="J24" s="19" t="s">
        <v>834</v>
      </c>
      <c r="K24" s="19" t="s">
        <v>44</v>
      </c>
      <c r="L24" s="19" t="s">
        <v>835</v>
      </c>
      <c r="M24" s="75">
        <v>6</v>
      </c>
      <c r="N24" s="75">
        <v>1</v>
      </c>
      <c r="O24" s="20">
        <f t="shared" si="2"/>
        <v>6</v>
      </c>
      <c r="P24" s="21" t="s">
        <v>47</v>
      </c>
      <c r="Q24" s="78">
        <v>25</v>
      </c>
      <c r="R24" s="78">
        <f t="shared" si="0"/>
        <v>150</v>
      </c>
      <c r="S24" s="23" t="s">
        <v>132</v>
      </c>
      <c r="T24" s="24" t="str">
        <f t="shared" si="1"/>
        <v>No Aceptable o Aceptable con control específico</v>
      </c>
      <c r="U24" s="75">
        <v>1</v>
      </c>
      <c r="V24" s="76" t="s">
        <v>98</v>
      </c>
      <c r="W24" s="75" t="s">
        <v>39</v>
      </c>
      <c r="X24" s="75" t="s">
        <v>49</v>
      </c>
      <c r="Y24" s="75" t="s">
        <v>49</v>
      </c>
      <c r="Z24" s="75" t="s">
        <v>49</v>
      </c>
      <c r="AA24" s="75" t="s">
        <v>133</v>
      </c>
      <c r="AB24" s="75" t="s">
        <v>49</v>
      </c>
    </row>
    <row r="25" spans="1:28" ht="409.5" x14ac:dyDescent="0.25">
      <c r="A25" s="211"/>
      <c r="B25" s="202"/>
      <c r="C25" s="214"/>
      <c r="D25" s="40" t="s">
        <v>516</v>
      </c>
      <c r="E25" s="220"/>
      <c r="F25" s="8" t="s">
        <v>95</v>
      </c>
      <c r="G25" s="75" t="s">
        <v>96</v>
      </c>
      <c r="H25" s="75" t="s">
        <v>97</v>
      </c>
      <c r="I25" s="8" t="s">
        <v>98</v>
      </c>
      <c r="J25" s="26" t="s">
        <v>44</v>
      </c>
      <c r="K25" s="26" t="s">
        <v>836</v>
      </c>
      <c r="L25" s="26" t="s">
        <v>99</v>
      </c>
      <c r="M25" s="7">
        <v>6</v>
      </c>
      <c r="N25" s="8">
        <v>1</v>
      </c>
      <c r="O25" s="9">
        <v>6</v>
      </c>
      <c r="P25" s="10" t="s">
        <v>362</v>
      </c>
      <c r="Q25" s="11">
        <v>100</v>
      </c>
      <c r="R25" s="12">
        <f t="shared" si="0"/>
        <v>600</v>
      </c>
      <c r="S25" s="31" t="str">
        <f t="shared" ref="S25" si="8">IF(AND(R25&gt;149,R25&lt;501),"Nivel 2",IF(AND(R25&gt;599),"Nivel 1",IF(AND(R25&gt;39,R25&lt;121),"Nivel 3","Nivel 4")))</f>
        <v>Nivel 1</v>
      </c>
      <c r="T25" s="13" t="str">
        <f t="shared" si="1"/>
        <v>No Aceptable</v>
      </c>
      <c r="U25" s="77">
        <v>1</v>
      </c>
      <c r="V25" s="28" t="s">
        <v>98</v>
      </c>
      <c r="W25" s="7" t="s">
        <v>356</v>
      </c>
      <c r="X25" s="8" t="s">
        <v>49</v>
      </c>
      <c r="Y25" s="7" t="s">
        <v>49</v>
      </c>
      <c r="Z25" s="8" t="s">
        <v>101</v>
      </c>
      <c r="AA25" s="30" t="s">
        <v>102</v>
      </c>
      <c r="AB25" s="7" t="s">
        <v>49</v>
      </c>
    </row>
  </sheetData>
  <mergeCells count="45">
    <mergeCell ref="A5:P5"/>
    <mergeCell ref="Q5:AB5"/>
    <mergeCell ref="A6:P6"/>
    <mergeCell ref="Q6:AB6"/>
    <mergeCell ref="A7:E7"/>
    <mergeCell ref="F7:K7"/>
    <mergeCell ref="L7:P7"/>
    <mergeCell ref="Q7:AB7"/>
    <mergeCell ref="AA11:AA12"/>
    <mergeCell ref="AB11:AB12"/>
    <mergeCell ref="D13:D22"/>
    <mergeCell ref="AA21:AA22"/>
    <mergeCell ref="I13:I17"/>
    <mergeCell ref="V13:V17"/>
    <mergeCell ref="W13:W17"/>
    <mergeCell ref="X13:X17"/>
    <mergeCell ref="Y13:Y17"/>
    <mergeCell ref="Z13:Z17"/>
    <mergeCell ref="AA13:AA17"/>
    <mergeCell ref="AB13:AB17"/>
    <mergeCell ref="I18:I19"/>
    <mergeCell ref="V18:V19"/>
    <mergeCell ref="AA18:AA19"/>
    <mergeCell ref="E9:E10"/>
    <mergeCell ref="A11:A25"/>
    <mergeCell ref="B11:B25"/>
    <mergeCell ref="C11:C25"/>
    <mergeCell ref="D11:D12"/>
    <mergeCell ref="E11:E25"/>
    <mergeCell ref="X9:AB9"/>
    <mergeCell ref="A1:F4"/>
    <mergeCell ref="G1:Z1"/>
    <mergeCell ref="G2:Z4"/>
    <mergeCell ref="AA2:AB2"/>
    <mergeCell ref="AA3:AB3"/>
    <mergeCell ref="AA4:AB4"/>
    <mergeCell ref="F9:H9"/>
    <mergeCell ref="I9:I10"/>
    <mergeCell ref="J9:L9"/>
    <mergeCell ref="M9:S9"/>
    <mergeCell ref="U9:W9"/>
    <mergeCell ref="A9:A10"/>
    <mergeCell ref="B9:B10"/>
    <mergeCell ref="C9:C10"/>
    <mergeCell ref="D9:D10"/>
  </mergeCells>
  <conditionalFormatting sqref="P11:P20 P22">
    <cfRule type="containsText" dxfId="369" priority="52" operator="containsText" text="MUY ALTO">
      <formula>NOT(ISERROR(SEARCH("MUY ALTO",P11)))</formula>
    </cfRule>
    <cfRule type="containsText" dxfId="368" priority="53" operator="containsText" text="ALTO">
      <formula>NOT(ISERROR(SEARCH("ALTO",P11)))</formula>
    </cfRule>
    <cfRule type="containsText" dxfId="367" priority="54" operator="containsText" text="MEDIO">
      <formula>NOT(ISERROR(SEARCH("MEDIO",P11)))</formula>
    </cfRule>
    <cfRule type="containsText" dxfId="366" priority="55" operator="containsText" text="BAJO">
      <formula>NOT(ISERROR(SEARCH("BAJO",P11)))</formula>
    </cfRule>
  </conditionalFormatting>
  <conditionalFormatting sqref="S11:S20 S22">
    <cfRule type="containsText" dxfId="365" priority="45" operator="containsText" text="Nivel 3">
      <formula>NOT(ISERROR(SEARCH("Nivel 3",S11)))</formula>
    </cfRule>
    <cfRule type="containsText" dxfId="364" priority="46" operator="containsText" text="Nivel 2">
      <formula>NOT(ISERROR(SEARCH("Nivel 2",S11)))</formula>
    </cfRule>
    <cfRule type="containsText" dxfId="363" priority="47" operator="containsText" text="Nivel 4">
      <formula>NOT(ISERROR(SEARCH("Nivel 4",S11)))</formula>
    </cfRule>
    <cfRule type="containsText" priority="48" operator="containsText" text="Nivel 4">
      <formula>NOT(ISERROR(SEARCH("Nivel 4",S11)))</formula>
    </cfRule>
    <cfRule type="containsText" dxfId="362" priority="49" operator="containsText" text="Nivel 3">
      <formula>NOT(ISERROR(SEARCH("Nivel 3",S11)))</formula>
    </cfRule>
    <cfRule type="containsText" dxfId="361" priority="50" operator="containsText" text="Nivel 3">
      <formula>NOT(ISERROR(SEARCH("Nivel 3",S11)))</formula>
    </cfRule>
    <cfRule type="containsText" dxfId="360" priority="51" operator="containsText" text="Nivel 1">
      <formula>NOT(ISERROR(SEARCH("Nivel 1",S11)))</formula>
    </cfRule>
  </conditionalFormatting>
  <conditionalFormatting sqref="P21">
    <cfRule type="containsText" dxfId="359" priority="41" operator="containsText" text="MUY ALTO">
      <formula>NOT(ISERROR(SEARCH("MUY ALTO",P21)))</formula>
    </cfRule>
    <cfRule type="containsText" dxfId="358" priority="42" operator="containsText" text="ALTO">
      <formula>NOT(ISERROR(SEARCH("ALTO",P21)))</formula>
    </cfRule>
    <cfRule type="containsText" dxfId="357" priority="43" operator="containsText" text="MEDIO">
      <formula>NOT(ISERROR(SEARCH("MEDIO",P21)))</formula>
    </cfRule>
    <cfRule type="containsText" dxfId="356" priority="44" operator="containsText" text="BAJO">
      <formula>NOT(ISERROR(SEARCH("BAJO",P21)))</formula>
    </cfRule>
  </conditionalFormatting>
  <conditionalFormatting sqref="S21">
    <cfRule type="containsText" dxfId="355" priority="34" operator="containsText" text="Nivel 3">
      <formula>NOT(ISERROR(SEARCH("Nivel 3",S21)))</formula>
    </cfRule>
    <cfRule type="containsText" dxfId="354" priority="35" operator="containsText" text="Nivel 2">
      <formula>NOT(ISERROR(SEARCH("Nivel 2",S21)))</formula>
    </cfRule>
    <cfRule type="containsText" dxfId="353" priority="36" operator="containsText" text="Nivel 4">
      <formula>NOT(ISERROR(SEARCH("Nivel 4",S21)))</formula>
    </cfRule>
    <cfRule type="containsText" priority="37" operator="containsText" text="Nivel 4">
      <formula>NOT(ISERROR(SEARCH("Nivel 4",S21)))</formula>
    </cfRule>
    <cfRule type="containsText" dxfId="352" priority="38" operator="containsText" text="Nivel 3">
      <formula>NOT(ISERROR(SEARCH("Nivel 3",S21)))</formula>
    </cfRule>
    <cfRule type="containsText" dxfId="351" priority="39" operator="containsText" text="Nivel 3">
      <formula>NOT(ISERROR(SEARCH("Nivel 3",S21)))</formula>
    </cfRule>
    <cfRule type="containsText" dxfId="350" priority="40" operator="containsText" text="Nivel 1">
      <formula>NOT(ISERROR(SEARCH("Nivel 1",S21)))</formula>
    </cfRule>
  </conditionalFormatting>
  <conditionalFormatting sqref="P23">
    <cfRule type="containsText" dxfId="349" priority="30" operator="containsText" text="MUY ALTO">
      <formula>NOT(ISERROR(SEARCH("MUY ALTO",P23)))</formula>
    </cfRule>
    <cfRule type="containsText" dxfId="348" priority="31" operator="containsText" text="ALTO">
      <formula>NOT(ISERROR(SEARCH("ALTO",P23)))</formula>
    </cfRule>
    <cfRule type="containsText" dxfId="347" priority="32" operator="containsText" text="MEDIO">
      <formula>NOT(ISERROR(SEARCH("MEDIO",P23)))</formula>
    </cfRule>
    <cfRule type="containsText" dxfId="346" priority="33" operator="containsText" text="BAJO">
      <formula>NOT(ISERROR(SEARCH("BAJO",P23)))</formula>
    </cfRule>
  </conditionalFormatting>
  <conditionalFormatting sqref="S23">
    <cfRule type="containsText" dxfId="345" priority="23" operator="containsText" text="Nivel 3">
      <formula>NOT(ISERROR(SEARCH("Nivel 3",S23)))</formula>
    </cfRule>
    <cfRule type="containsText" dxfId="344" priority="24" operator="containsText" text="Nivel 2">
      <formula>NOT(ISERROR(SEARCH("Nivel 2",S23)))</formula>
    </cfRule>
    <cfRule type="containsText" dxfId="343" priority="25" operator="containsText" text="Nivel 4">
      <formula>NOT(ISERROR(SEARCH("Nivel 4",S23)))</formula>
    </cfRule>
    <cfRule type="containsText" priority="26" operator="containsText" text="Nivel 4">
      <formula>NOT(ISERROR(SEARCH("Nivel 4",S23)))</formula>
    </cfRule>
    <cfRule type="containsText" dxfId="342" priority="27" operator="containsText" text="Nivel 3">
      <formula>NOT(ISERROR(SEARCH("Nivel 3",S23)))</formula>
    </cfRule>
    <cfRule type="containsText" dxfId="341" priority="28" operator="containsText" text="Nivel 3">
      <formula>NOT(ISERROR(SEARCH("Nivel 3",S23)))</formula>
    </cfRule>
    <cfRule type="containsText" dxfId="340" priority="29" operator="containsText" text="Nivel 1">
      <formula>NOT(ISERROR(SEARCH("Nivel 1",S23)))</formula>
    </cfRule>
  </conditionalFormatting>
  <conditionalFormatting sqref="P24">
    <cfRule type="containsText" dxfId="339" priority="19" operator="containsText" text="MUY ALTO">
      <formula>NOT(ISERROR(SEARCH("MUY ALTO",P24)))</formula>
    </cfRule>
    <cfRule type="containsText" dxfId="338" priority="20" operator="containsText" text="ALTO">
      <formula>NOT(ISERROR(SEARCH("ALTO",P24)))</formula>
    </cfRule>
    <cfRule type="containsText" dxfId="337" priority="21" operator="containsText" text="MEDIO">
      <formula>NOT(ISERROR(SEARCH("MEDIO",P24)))</formula>
    </cfRule>
    <cfRule type="containsText" dxfId="336" priority="22" operator="containsText" text="BAJO">
      <formula>NOT(ISERROR(SEARCH("BAJO",P24)))</formula>
    </cfRule>
  </conditionalFormatting>
  <conditionalFormatting sqref="S24">
    <cfRule type="containsText" dxfId="335" priority="12" operator="containsText" text="Nivel 3">
      <formula>NOT(ISERROR(SEARCH("Nivel 3",S24)))</formula>
    </cfRule>
    <cfRule type="containsText" dxfId="334" priority="13" operator="containsText" text="Nivel 2">
      <formula>NOT(ISERROR(SEARCH("Nivel 2",S24)))</formula>
    </cfRule>
    <cfRule type="containsText" dxfId="333" priority="14" operator="containsText" text="Nivel 4">
      <formula>NOT(ISERROR(SEARCH("Nivel 4",S24)))</formula>
    </cfRule>
    <cfRule type="containsText" priority="15" operator="containsText" text="Nivel 4">
      <formula>NOT(ISERROR(SEARCH("Nivel 4",S24)))</formula>
    </cfRule>
    <cfRule type="containsText" dxfId="332" priority="16" operator="containsText" text="Nivel 3">
      <formula>NOT(ISERROR(SEARCH("Nivel 3",S24)))</formula>
    </cfRule>
    <cfRule type="containsText" dxfId="331" priority="17" operator="containsText" text="Nivel 3">
      <formula>NOT(ISERROR(SEARCH("Nivel 3",S24)))</formula>
    </cfRule>
    <cfRule type="containsText" dxfId="330" priority="18" operator="containsText" text="Nivel 1">
      <formula>NOT(ISERROR(SEARCH("Nivel 1",S24)))</formula>
    </cfRule>
  </conditionalFormatting>
  <conditionalFormatting sqref="P25">
    <cfRule type="containsText" dxfId="329" priority="8" operator="containsText" text="MUY ALTO">
      <formula>NOT(ISERROR(SEARCH("MUY ALTO",P25)))</formula>
    </cfRule>
    <cfRule type="containsText" dxfId="328" priority="9" operator="containsText" text="ALTO">
      <formula>NOT(ISERROR(SEARCH("ALTO",P25)))</formula>
    </cfRule>
    <cfRule type="containsText" dxfId="327" priority="10" operator="containsText" text="MEDIO">
      <formula>NOT(ISERROR(SEARCH("MEDIO",P25)))</formula>
    </cfRule>
    <cfRule type="containsText" dxfId="326" priority="11" operator="containsText" text="BAJO">
      <formula>NOT(ISERROR(SEARCH("BAJO",P25)))</formula>
    </cfRule>
  </conditionalFormatting>
  <conditionalFormatting sqref="S25">
    <cfRule type="containsText" dxfId="325" priority="1" operator="containsText" text="Nivel 3">
      <formula>NOT(ISERROR(SEARCH("Nivel 3",S25)))</formula>
    </cfRule>
    <cfRule type="containsText" dxfId="324" priority="2" operator="containsText" text="Nivel 2">
      <formula>NOT(ISERROR(SEARCH("Nivel 2",S25)))</formula>
    </cfRule>
    <cfRule type="containsText" dxfId="323" priority="3" operator="containsText" text="Nivel 4">
      <formula>NOT(ISERROR(SEARCH("Nivel 4",S25)))</formula>
    </cfRule>
    <cfRule type="containsText" priority="4" operator="containsText" text="Nivel 4">
      <formula>NOT(ISERROR(SEARCH("Nivel 4",S25)))</formula>
    </cfRule>
    <cfRule type="containsText" dxfId="322" priority="5" operator="containsText" text="Nivel 3">
      <formula>NOT(ISERROR(SEARCH("Nivel 3",S25)))</formula>
    </cfRule>
    <cfRule type="containsText" dxfId="321" priority="6" operator="containsText" text="Nivel 3">
      <formula>NOT(ISERROR(SEARCH("Nivel 3",S25)))</formula>
    </cfRule>
    <cfRule type="containsText" dxfId="320" priority="7" operator="containsText" text="Nivel 1">
      <formula>NOT(ISERROR(SEARCH("Nivel 1",S25)))</formula>
    </cfRule>
  </conditionalFormatting>
  <dataValidations count="7">
    <dataValidation type="list" allowBlank="1" showInputMessage="1" showErrorMessage="1" sqref="Q24">
      <formula1>LI</formula1>
    </dataValidation>
    <dataValidation type="list" allowBlank="1" showInputMessage="1" showErrorMessage="1" sqref="Q23">
      <formula1>NV</formula1>
    </dataValidation>
    <dataValidation type="list" allowBlank="1" showInputMessage="1" showErrorMessage="1" sqref="N21">
      <formula1>NI</formula1>
    </dataValidation>
    <dataValidation type="list" allowBlank="1" showInputMessage="1" showErrorMessage="1" sqref="H11:H25">
      <formula1>ri</formula1>
    </dataValidation>
    <dataValidation type="list" allowBlank="1" showInputMessage="1" showErrorMessage="1" sqref="Q11:Q22 Q25">
      <formula1>NC</formula1>
    </dataValidation>
    <dataValidation type="list" allowBlank="1" showInputMessage="1" showErrorMessage="1" sqref="N11:N20 N22:N25">
      <formula1>NE</formula1>
    </dataValidation>
    <dataValidation type="list" allowBlank="1" showInputMessage="1" showErrorMessage="1" sqref="M11:M25">
      <formula1>ND</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workbookViewId="0">
      <selection activeCell="K25" sqref="K25"/>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514</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80" t="s">
        <v>15</v>
      </c>
      <c r="G10" s="80" t="s">
        <v>16</v>
      </c>
      <c r="H10" s="80" t="s">
        <v>17</v>
      </c>
      <c r="I10" s="204"/>
      <c r="J10" s="80" t="s">
        <v>18</v>
      </c>
      <c r="K10" s="80"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76.5" x14ac:dyDescent="0.25">
      <c r="A11" s="209" t="s">
        <v>312</v>
      </c>
      <c r="B11" s="200" t="s">
        <v>515</v>
      </c>
      <c r="C11" s="212" t="s">
        <v>518</v>
      </c>
      <c r="D11" s="212" t="s">
        <v>519</v>
      </c>
      <c r="E11" s="218" t="s">
        <v>39</v>
      </c>
      <c r="F11" s="81" t="s">
        <v>521</v>
      </c>
      <c r="G11" s="81" t="s">
        <v>522</v>
      </c>
      <c r="H11" s="81" t="s">
        <v>245</v>
      </c>
      <c r="I11" s="81" t="s">
        <v>526</v>
      </c>
      <c r="J11" s="6" t="s">
        <v>210</v>
      </c>
      <c r="K11" s="6" t="s">
        <v>530</v>
      </c>
      <c r="L11" s="81" t="s">
        <v>527</v>
      </c>
      <c r="M11" s="81">
        <v>2</v>
      </c>
      <c r="N11" s="81">
        <v>2</v>
      </c>
      <c r="O11" s="20">
        <v>4</v>
      </c>
      <c r="P11" s="21" t="s">
        <v>248</v>
      </c>
      <c r="Q11" s="85">
        <v>10</v>
      </c>
      <c r="R11" s="85">
        <f t="shared" ref="R11:R25" si="0">O11*Q11</f>
        <v>40</v>
      </c>
      <c r="S11" s="21" t="str">
        <f>IF(AND(R11&gt;149,R11&lt;501),"Nivel 2",IF(AND(R11&gt;599),"Nivel 1",IF(AND(R11&gt;39,R11&lt;121),"Nivel 3","Nivel 4")))</f>
        <v>Nivel 3</v>
      </c>
      <c r="T11" s="24" t="str">
        <f t="shared" ref="T11:T25" si="1">IF(AND(R11&gt;149,R11&lt;501),"No Aceptable o Aceptable con control específico",IF(AND(R11&gt;599),"No Aceptable",IF(AND(R11&gt;39,R11&lt;121),"Aceptable","Aceptable")))</f>
        <v>Aceptable</v>
      </c>
      <c r="U11" s="81">
        <v>2</v>
      </c>
      <c r="V11" s="81" t="s">
        <v>523</v>
      </c>
      <c r="W11" s="81" t="s">
        <v>39</v>
      </c>
      <c r="X11" s="81" t="s">
        <v>49</v>
      </c>
      <c r="Y11" s="81" t="s">
        <v>49</v>
      </c>
      <c r="Z11" s="81" t="s">
        <v>49</v>
      </c>
      <c r="AA11" s="208" t="s">
        <v>524</v>
      </c>
      <c r="AB11" s="184" t="s">
        <v>49</v>
      </c>
    </row>
    <row r="12" spans="1:28" ht="102" x14ac:dyDescent="0.25">
      <c r="A12" s="210"/>
      <c r="B12" s="201"/>
      <c r="C12" s="213"/>
      <c r="D12" s="214"/>
      <c r="E12" s="219"/>
      <c r="F12" s="81" t="s">
        <v>525</v>
      </c>
      <c r="G12" s="81" t="s">
        <v>341</v>
      </c>
      <c r="H12" s="81" t="s">
        <v>245</v>
      </c>
      <c r="I12" s="6" t="s">
        <v>528</v>
      </c>
      <c r="J12" s="6" t="s">
        <v>210</v>
      </c>
      <c r="K12" s="6" t="s">
        <v>530</v>
      </c>
      <c r="L12" s="6" t="s">
        <v>529</v>
      </c>
      <c r="M12" s="81">
        <v>2</v>
      </c>
      <c r="N12" s="81">
        <v>2</v>
      </c>
      <c r="O12" s="20">
        <v>4</v>
      </c>
      <c r="P12" s="21" t="s">
        <v>248</v>
      </c>
      <c r="Q12" s="85">
        <v>10</v>
      </c>
      <c r="R12" s="85">
        <v>40</v>
      </c>
      <c r="S12" s="21" t="s">
        <v>348</v>
      </c>
      <c r="T12" s="24" t="s">
        <v>349</v>
      </c>
      <c r="U12" s="81">
        <v>2</v>
      </c>
      <c r="V12" s="81" t="s">
        <v>531</v>
      </c>
      <c r="W12" s="81" t="s">
        <v>317</v>
      </c>
      <c r="X12" s="81" t="s">
        <v>211</v>
      </c>
      <c r="Y12" s="81" t="s">
        <v>49</v>
      </c>
      <c r="Z12" s="81" t="s">
        <v>49</v>
      </c>
      <c r="AA12" s="208"/>
      <c r="AB12" s="184"/>
    </row>
    <row r="13" spans="1:28" ht="127.5" x14ac:dyDescent="0.25">
      <c r="A13" s="210"/>
      <c r="B13" s="201"/>
      <c r="C13" s="213"/>
      <c r="D13" s="205" t="s">
        <v>520</v>
      </c>
      <c r="E13" s="219"/>
      <c r="F13" s="81" t="s">
        <v>450</v>
      </c>
      <c r="G13" s="81" t="s">
        <v>533</v>
      </c>
      <c r="H13" s="81" t="s">
        <v>288</v>
      </c>
      <c r="I13" s="189" t="s">
        <v>543</v>
      </c>
      <c r="J13" s="81" t="s">
        <v>210</v>
      </c>
      <c r="K13" s="81" t="s">
        <v>837</v>
      </c>
      <c r="L13" s="81" t="s">
        <v>846</v>
      </c>
      <c r="M13" s="81">
        <v>10</v>
      </c>
      <c r="N13" s="81">
        <v>3</v>
      </c>
      <c r="O13" s="20">
        <f t="shared" ref="O13:O24" si="2">M13*N13</f>
        <v>30</v>
      </c>
      <c r="P13" s="21" t="s">
        <v>362</v>
      </c>
      <c r="Q13" s="85">
        <v>25</v>
      </c>
      <c r="R13" s="85">
        <f t="shared" si="0"/>
        <v>750</v>
      </c>
      <c r="S13" s="21" t="str">
        <f>IF(AND(R13&gt;149,R13&lt;501),"Nivel 2",IF(AND(R13&gt;599),"Nivel 1",IF(AND(R13&gt;39,R13&lt;121),"Nivel 3","Nivel 4")))</f>
        <v>Nivel 1</v>
      </c>
      <c r="T13" s="36" t="str">
        <f t="shared" si="1"/>
        <v>No Aceptable</v>
      </c>
      <c r="U13" s="81">
        <v>2</v>
      </c>
      <c r="V13" s="207" t="s">
        <v>535</v>
      </c>
      <c r="W13" s="207" t="s">
        <v>356</v>
      </c>
      <c r="X13" s="207" t="s">
        <v>49</v>
      </c>
      <c r="Y13" s="207" t="s">
        <v>49</v>
      </c>
      <c r="Z13" s="207" t="s">
        <v>49</v>
      </c>
      <c r="AA13" s="208" t="s">
        <v>461</v>
      </c>
      <c r="AB13" s="184" t="s">
        <v>460</v>
      </c>
    </row>
    <row r="14" spans="1:28" ht="76.5" x14ac:dyDescent="0.25">
      <c r="A14" s="210"/>
      <c r="B14" s="201"/>
      <c r="C14" s="213"/>
      <c r="D14" s="205"/>
      <c r="E14" s="219"/>
      <c r="F14" s="81" t="s">
        <v>40</v>
      </c>
      <c r="G14" s="81" t="s">
        <v>532</v>
      </c>
      <c r="H14" s="81" t="s">
        <v>288</v>
      </c>
      <c r="I14" s="206"/>
      <c r="J14" s="6" t="s">
        <v>210</v>
      </c>
      <c r="K14" s="6" t="s">
        <v>838</v>
      </c>
      <c r="L14" s="6" t="s">
        <v>534</v>
      </c>
      <c r="M14" s="81">
        <v>2</v>
      </c>
      <c r="N14" s="81">
        <v>3</v>
      </c>
      <c r="O14" s="20">
        <v>18</v>
      </c>
      <c r="P14" s="21" t="s">
        <v>362</v>
      </c>
      <c r="Q14" s="85">
        <v>25</v>
      </c>
      <c r="R14" s="85">
        <v>450</v>
      </c>
      <c r="S14" s="21" t="s">
        <v>457</v>
      </c>
      <c r="T14" s="36" t="s">
        <v>458</v>
      </c>
      <c r="U14" s="81">
        <v>2</v>
      </c>
      <c r="V14" s="207"/>
      <c r="W14" s="207"/>
      <c r="X14" s="207"/>
      <c r="Y14" s="207"/>
      <c r="Z14" s="207"/>
      <c r="AA14" s="208"/>
      <c r="AB14" s="184"/>
    </row>
    <row r="15" spans="1:28" ht="89.25" x14ac:dyDescent="0.25">
      <c r="A15" s="210"/>
      <c r="B15" s="201"/>
      <c r="C15" s="213"/>
      <c r="D15" s="205"/>
      <c r="E15" s="219"/>
      <c r="F15" s="81" t="s">
        <v>536</v>
      </c>
      <c r="G15" s="81" t="s">
        <v>537</v>
      </c>
      <c r="H15" s="81" t="s">
        <v>288</v>
      </c>
      <c r="I15" s="206"/>
      <c r="J15" s="6" t="s">
        <v>210</v>
      </c>
      <c r="K15" s="6" t="s">
        <v>841</v>
      </c>
      <c r="L15" s="6" t="s">
        <v>839</v>
      </c>
      <c r="M15" s="81">
        <v>2</v>
      </c>
      <c r="N15" s="81">
        <v>1</v>
      </c>
      <c r="O15" s="20">
        <f t="shared" si="2"/>
        <v>2</v>
      </c>
      <c r="P15" s="21" t="s">
        <v>156</v>
      </c>
      <c r="Q15" s="85">
        <v>10</v>
      </c>
      <c r="R15" s="85">
        <f t="shared" si="0"/>
        <v>20</v>
      </c>
      <c r="S15" s="21" t="str">
        <f t="shared" ref="S15:S17" si="3">IF(AND(R15&gt;149,R15&lt;501),"Nivel 2",IF(AND(R15&gt;599),"Nivel 1",IF(AND(R15&gt;39,R15&lt;121),"Nivel 3","Nivel 4")))</f>
        <v>Nivel 4</v>
      </c>
      <c r="T15" s="36" t="str">
        <f t="shared" si="1"/>
        <v>Aceptable</v>
      </c>
      <c r="U15" s="81">
        <v>2</v>
      </c>
      <c r="V15" s="207"/>
      <c r="W15" s="207"/>
      <c r="X15" s="207"/>
      <c r="Y15" s="207"/>
      <c r="Z15" s="207"/>
      <c r="AA15" s="208"/>
      <c r="AB15" s="184"/>
    </row>
    <row r="16" spans="1:28" ht="63.75" x14ac:dyDescent="0.25">
      <c r="A16" s="210"/>
      <c r="B16" s="201"/>
      <c r="C16" s="213"/>
      <c r="D16" s="205"/>
      <c r="E16" s="219"/>
      <c r="F16" s="81" t="s">
        <v>538</v>
      </c>
      <c r="G16" s="81" t="s">
        <v>540</v>
      </c>
      <c r="H16" s="81" t="s">
        <v>288</v>
      </c>
      <c r="I16" s="206"/>
      <c r="J16" s="6" t="s">
        <v>210</v>
      </c>
      <c r="K16" s="6" t="s">
        <v>840</v>
      </c>
      <c r="L16" s="6" t="s">
        <v>542</v>
      </c>
      <c r="M16" s="81">
        <v>2</v>
      </c>
      <c r="N16" s="81">
        <v>1</v>
      </c>
      <c r="O16" s="20">
        <v>2</v>
      </c>
      <c r="P16" s="21" t="s">
        <v>248</v>
      </c>
      <c r="Q16" s="85">
        <v>10</v>
      </c>
      <c r="R16" s="85">
        <v>20</v>
      </c>
      <c r="S16" s="21" t="s">
        <v>425</v>
      </c>
      <c r="T16" s="36" t="s">
        <v>349</v>
      </c>
      <c r="U16" s="81">
        <v>2</v>
      </c>
      <c r="V16" s="207"/>
      <c r="W16" s="207"/>
      <c r="X16" s="207"/>
      <c r="Y16" s="207"/>
      <c r="Z16" s="207"/>
      <c r="AA16" s="208"/>
      <c r="AB16" s="184"/>
    </row>
    <row r="17" spans="1:28" ht="63.75" x14ac:dyDescent="0.25">
      <c r="A17" s="210"/>
      <c r="B17" s="201"/>
      <c r="C17" s="213"/>
      <c r="D17" s="205"/>
      <c r="E17" s="219"/>
      <c r="F17" s="81" t="s">
        <v>539</v>
      </c>
      <c r="G17" s="81" t="s">
        <v>540</v>
      </c>
      <c r="H17" s="81" t="s">
        <v>288</v>
      </c>
      <c r="I17" s="206"/>
      <c r="J17" s="6" t="s">
        <v>210</v>
      </c>
      <c r="K17" s="6" t="s">
        <v>842</v>
      </c>
      <c r="L17" s="6" t="s">
        <v>411</v>
      </c>
      <c r="M17" s="81">
        <v>2</v>
      </c>
      <c r="N17" s="81">
        <v>1</v>
      </c>
      <c r="O17" s="20">
        <f t="shared" si="2"/>
        <v>2</v>
      </c>
      <c r="P17" s="21" t="s">
        <v>156</v>
      </c>
      <c r="Q17" s="85">
        <v>10</v>
      </c>
      <c r="R17" s="85">
        <f t="shared" si="0"/>
        <v>20</v>
      </c>
      <c r="S17" s="21" t="str">
        <f t="shared" si="3"/>
        <v>Nivel 4</v>
      </c>
      <c r="T17" s="36" t="str">
        <f t="shared" si="1"/>
        <v>Aceptable</v>
      </c>
      <c r="U17" s="81">
        <v>2</v>
      </c>
      <c r="V17" s="207"/>
      <c r="W17" s="207"/>
      <c r="X17" s="207"/>
      <c r="Y17" s="207"/>
      <c r="Z17" s="207"/>
      <c r="AA17" s="208"/>
      <c r="AB17" s="184"/>
    </row>
    <row r="18" spans="1:28" ht="38.25" x14ac:dyDescent="0.25">
      <c r="A18" s="210"/>
      <c r="B18" s="201"/>
      <c r="C18" s="213"/>
      <c r="D18" s="205"/>
      <c r="E18" s="219"/>
      <c r="F18" s="81" t="s">
        <v>92</v>
      </c>
      <c r="G18" s="82" t="s">
        <v>464</v>
      </c>
      <c r="H18" s="81" t="s">
        <v>319</v>
      </c>
      <c r="I18" s="189" t="s">
        <v>546</v>
      </c>
      <c r="J18" s="81" t="s">
        <v>210</v>
      </c>
      <c r="K18" s="81" t="s">
        <v>843</v>
      </c>
      <c r="L18" s="81" t="s">
        <v>844</v>
      </c>
      <c r="M18" s="81">
        <v>2</v>
      </c>
      <c r="N18" s="81">
        <v>1</v>
      </c>
      <c r="O18" s="20">
        <v>2</v>
      </c>
      <c r="P18" s="21" t="s">
        <v>248</v>
      </c>
      <c r="Q18" s="85">
        <v>10</v>
      </c>
      <c r="R18" s="85">
        <v>20</v>
      </c>
      <c r="S18" s="21" t="s">
        <v>425</v>
      </c>
      <c r="T18" s="24" t="s">
        <v>349</v>
      </c>
      <c r="U18" s="81">
        <v>2</v>
      </c>
      <c r="V18" s="189" t="s">
        <v>427</v>
      </c>
      <c r="W18" s="81" t="s">
        <v>317</v>
      </c>
      <c r="X18" s="81" t="s">
        <v>211</v>
      </c>
      <c r="Y18" s="81" t="s">
        <v>49</v>
      </c>
      <c r="Z18" s="81" t="s">
        <v>49</v>
      </c>
      <c r="AA18" s="189" t="s">
        <v>548</v>
      </c>
      <c r="AB18" s="83" t="s">
        <v>49</v>
      </c>
    </row>
    <row r="19" spans="1:28" ht="76.5" x14ac:dyDescent="0.25">
      <c r="A19" s="210"/>
      <c r="B19" s="201"/>
      <c r="C19" s="213"/>
      <c r="D19" s="205"/>
      <c r="E19" s="219"/>
      <c r="F19" s="81" t="s">
        <v>388</v>
      </c>
      <c r="G19" s="82" t="s">
        <v>545</v>
      </c>
      <c r="H19" s="81" t="s">
        <v>280</v>
      </c>
      <c r="I19" s="190"/>
      <c r="J19" s="81" t="s">
        <v>210</v>
      </c>
      <c r="K19" s="81" t="s">
        <v>210</v>
      </c>
      <c r="L19" s="81" t="s">
        <v>845</v>
      </c>
      <c r="M19" s="81">
        <v>2</v>
      </c>
      <c r="N19" s="81">
        <v>3</v>
      </c>
      <c r="O19" s="20">
        <v>6</v>
      </c>
      <c r="P19" s="21" t="s">
        <v>391</v>
      </c>
      <c r="Q19" s="85">
        <v>10</v>
      </c>
      <c r="R19" s="85">
        <v>60</v>
      </c>
      <c r="S19" s="21" t="s">
        <v>348</v>
      </c>
      <c r="T19" s="36" t="s">
        <v>349</v>
      </c>
      <c r="U19" s="81"/>
      <c r="V19" s="190"/>
      <c r="W19" s="81"/>
      <c r="X19" s="81"/>
      <c r="Y19" s="81"/>
      <c r="Z19" s="81"/>
      <c r="AA19" s="190"/>
      <c r="AB19" s="83"/>
    </row>
    <row r="20" spans="1:28" x14ac:dyDescent="0.25">
      <c r="A20" s="210"/>
      <c r="B20" s="201"/>
      <c r="C20" s="213"/>
      <c r="D20" s="205"/>
      <c r="E20" s="219"/>
      <c r="F20" s="81"/>
      <c r="G20" s="81"/>
      <c r="H20" s="81"/>
      <c r="I20" s="81"/>
      <c r="J20" s="6"/>
      <c r="K20" s="6"/>
      <c r="L20" s="6"/>
      <c r="M20" s="81"/>
      <c r="N20" s="81"/>
      <c r="O20" s="20"/>
      <c r="P20" s="21"/>
      <c r="Q20" s="85"/>
      <c r="R20" s="85"/>
      <c r="S20" s="21"/>
      <c r="T20" s="36"/>
      <c r="U20" s="81"/>
      <c r="V20" s="81"/>
      <c r="W20" s="81"/>
      <c r="X20" s="81"/>
      <c r="Y20" s="81"/>
      <c r="Z20" s="81"/>
      <c r="AA20" s="82"/>
      <c r="AB20" s="83"/>
    </row>
    <row r="21" spans="1:28" ht="165.75" x14ac:dyDescent="0.25">
      <c r="A21" s="210"/>
      <c r="B21" s="201"/>
      <c r="C21" s="213"/>
      <c r="D21" s="205"/>
      <c r="E21" s="219"/>
      <c r="F21" s="81" t="s">
        <v>85</v>
      </c>
      <c r="G21" s="81" t="s">
        <v>191</v>
      </c>
      <c r="H21" s="81" t="s">
        <v>86</v>
      </c>
      <c r="I21" s="81" t="s">
        <v>87</v>
      </c>
      <c r="J21" s="81" t="s">
        <v>88</v>
      </c>
      <c r="K21" s="19" t="s">
        <v>44</v>
      </c>
      <c r="L21" s="19" t="s">
        <v>44</v>
      </c>
      <c r="M21" s="81">
        <v>6</v>
      </c>
      <c r="N21" s="81">
        <v>2</v>
      </c>
      <c r="O21" s="20">
        <f t="shared" ref="O21" si="4">M21*N21</f>
        <v>12</v>
      </c>
      <c r="P21" s="21" t="s">
        <v>47</v>
      </c>
      <c r="Q21" s="85">
        <v>25</v>
      </c>
      <c r="R21" s="85">
        <f t="shared" ref="R21" si="5">O21*Q21</f>
        <v>300</v>
      </c>
      <c r="S21" s="23" t="str">
        <f t="shared" ref="S21" si="6">IF(AND(R21&gt;149,R21&lt;501),"Nivel 2",IF(AND(R21&gt;599),"Nivel 1",IF(AND(R21&gt;39,R21&lt;121),"Nivel 3","Nivel 4")))</f>
        <v>Nivel 2</v>
      </c>
      <c r="T21" s="24" t="str">
        <f t="shared" ref="T21" si="7">IF(AND(R21&gt;149,R21&lt;501),"No Aceptable o Aceptable con control específico",IF(AND(R21&gt;599),"No Aceptable",IF(AND(R21&gt;39,R21&lt;121),"Aceptable","Aceptable")))</f>
        <v>No Aceptable o Aceptable con control específico</v>
      </c>
      <c r="U21" s="81">
        <v>2</v>
      </c>
      <c r="V21" s="82" t="s">
        <v>89</v>
      </c>
      <c r="W21" s="81" t="s">
        <v>39</v>
      </c>
      <c r="X21" s="81"/>
      <c r="Y21" s="81"/>
      <c r="Z21" s="81" t="s">
        <v>126</v>
      </c>
      <c r="AA21" s="189" t="s">
        <v>91</v>
      </c>
      <c r="AB21" s="83"/>
    </row>
    <row r="22" spans="1:28" x14ac:dyDescent="0.25">
      <c r="A22" s="210"/>
      <c r="B22" s="201"/>
      <c r="C22" s="213"/>
      <c r="D22" s="205"/>
      <c r="E22" s="219"/>
      <c r="F22" s="81"/>
      <c r="G22" s="81"/>
      <c r="H22" s="81"/>
      <c r="I22" s="81"/>
      <c r="J22" s="19"/>
      <c r="K22" s="19"/>
      <c r="L22" s="19"/>
      <c r="M22" s="81"/>
      <c r="N22" s="81"/>
      <c r="O22" s="20"/>
      <c r="P22" s="21"/>
      <c r="Q22" s="85"/>
      <c r="R22" s="85"/>
      <c r="S22" s="23"/>
      <c r="T22" s="36"/>
      <c r="U22" s="81"/>
      <c r="V22" s="82"/>
      <c r="W22" s="81"/>
      <c r="X22" s="81"/>
      <c r="Y22" s="81"/>
      <c r="Z22" s="81"/>
      <c r="AA22" s="190"/>
      <c r="AB22" s="83"/>
    </row>
    <row r="23" spans="1:28" ht="89.25" x14ac:dyDescent="0.25">
      <c r="A23" s="210"/>
      <c r="B23" s="201"/>
      <c r="C23" s="213"/>
      <c r="D23" s="84" t="s">
        <v>549</v>
      </c>
      <c r="E23" s="219"/>
      <c r="F23" s="8" t="s">
        <v>431</v>
      </c>
      <c r="G23" s="81" t="s">
        <v>551</v>
      </c>
      <c r="H23" s="81" t="s">
        <v>280</v>
      </c>
      <c r="I23" s="8" t="s">
        <v>433</v>
      </c>
      <c r="J23" s="26" t="s">
        <v>210</v>
      </c>
      <c r="K23" s="26" t="s">
        <v>44</v>
      </c>
      <c r="L23" s="26" t="s">
        <v>847</v>
      </c>
      <c r="M23" s="7">
        <v>2</v>
      </c>
      <c r="N23" s="8">
        <v>2</v>
      </c>
      <c r="O23" s="9">
        <f t="shared" si="2"/>
        <v>4</v>
      </c>
      <c r="P23" s="10" t="s">
        <v>248</v>
      </c>
      <c r="Q23" s="11">
        <v>10</v>
      </c>
      <c r="R23" s="12">
        <v>40</v>
      </c>
      <c r="S23" s="27" t="s">
        <v>348</v>
      </c>
      <c r="T23" s="29" t="str">
        <f t="shared" si="1"/>
        <v>Aceptable</v>
      </c>
      <c r="U23" s="77">
        <v>2</v>
      </c>
      <c r="V23" s="28" t="s">
        <v>436</v>
      </c>
      <c r="W23" s="7" t="s">
        <v>39</v>
      </c>
      <c r="X23" s="8" t="s">
        <v>49</v>
      </c>
      <c r="Y23" s="7" t="s">
        <v>49</v>
      </c>
      <c r="Z23" s="8" t="s">
        <v>550</v>
      </c>
      <c r="AA23" s="30" t="s">
        <v>438</v>
      </c>
      <c r="AB23" s="7" t="s">
        <v>49</v>
      </c>
    </row>
    <row r="24" spans="1:28" ht="102" x14ac:dyDescent="0.25">
      <c r="A24" s="210"/>
      <c r="B24" s="201"/>
      <c r="C24" s="213"/>
      <c r="D24" s="84" t="s">
        <v>549</v>
      </c>
      <c r="E24" s="219"/>
      <c r="F24" s="81" t="s">
        <v>554</v>
      </c>
      <c r="G24" s="81" t="s">
        <v>558</v>
      </c>
      <c r="H24" s="81" t="s">
        <v>553</v>
      </c>
      <c r="I24" s="81" t="s">
        <v>555</v>
      </c>
      <c r="J24" s="19" t="s">
        <v>848</v>
      </c>
      <c r="K24" s="19" t="s">
        <v>44</v>
      </c>
      <c r="L24" s="19" t="s">
        <v>557</v>
      </c>
      <c r="M24" s="81">
        <v>2</v>
      </c>
      <c r="N24" s="81">
        <v>3</v>
      </c>
      <c r="O24" s="20">
        <f t="shared" si="2"/>
        <v>6</v>
      </c>
      <c r="P24" s="21" t="s">
        <v>391</v>
      </c>
      <c r="Q24" s="85">
        <v>10</v>
      </c>
      <c r="R24" s="85">
        <f t="shared" si="0"/>
        <v>60</v>
      </c>
      <c r="S24" s="23" t="s">
        <v>148</v>
      </c>
      <c r="T24" s="24" t="str">
        <f t="shared" si="1"/>
        <v>Aceptable</v>
      </c>
      <c r="U24" s="81">
        <v>2</v>
      </c>
      <c r="V24" s="82" t="s">
        <v>559</v>
      </c>
      <c r="W24" s="81" t="s">
        <v>39</v>
      </c>
      <c r="X24" s="81" t="s">
        <v>49</v>
      </c>
      <c r="Y24" s="81" t="s">
        <v>49</v>
      </c>
      <c r="Z24" s="81" t="s">
        <v>49</v>
      </c>
      <c r="AA24" s="81" t="s">
        <v>560</v>
      </c>
      <c r="AB24" s="81" t="s">
        <v>471</v>
      </c>
    </row>
    <row r="25" spans="1:28" ht="409.5" x14ac:dyDescent="0.25">
      <c r="A25" s="211"/>
      <c r="B25" s="202"/>
      <c r="C25" s="214"/>
      <c r="D25" s="40" t="s">
        <v>516</v>
      </c>
      <c r="E25" s="220"/>
      <c r="F25" s="8" t="s">
        <v>95</v>
      </c>
      <c r="G25" s="81" t="s">
        <v>96</v>
      </c>
      <c r="H25" s="81" t="s">
        <v>97</v>
      </c>
      <c r="I25" s="8" t="s">
        <v>98</v>
      </c>
      <c r="J25" s="26" t="s">
        <v>44</v>
      </c>
      <c r="K25" s="26" t="s">
        <v>849</v>
      </c>
      <c r="L25" s="26" t="s">
        <v>99</v>
      </c>
      <c r="M25" s="7">
        <v>6</v>
      </c>
      <c r="N25" s="8">
        <v>1</v>
      </c>
      <c r="O25" s="9">
        <v>6</v>
      </c>
      <c r="P25" s="10" t="s">
        <v>362</v>
      </c>
      <c r="Q25" s="11">
        <v>100</v>
      </c>
      <c r="R25" s="12">
        <f t="shared" si="0"/>
        <v>600</v>
      </c>
      <c r="S25" s="31" t="str">
        <f t="shared" ref="S25" si="8">IF(AND(R25&gt;149,R25&lt;501),"Nivel 2",IF(AND(R25&gt;599),"Nivel 1",IF(AND(R25&gt;39,R25&lt;121),"Nivel 3","Nivel 4")))</f>
        <v>Nivel 1</v>
      </c>
      <c r="T25" s="13" t="str">
        <f t="shared" si="1"/>
        <v>No Aceptable</v>
      </c>
      <c r="U25" s="77">
        <v>1</v>
      </c>
      <c r="V25" s="28" t="s">
        <v>98</v>
      </c>
      <c r="W25" s="7" t="s">
        <v>356</v>
      </c>
      <c r="X25" s="8" t="s">
        <v>49</v>
      </c>
      <c r="Y25" s="7" t="s">
        <v>49</v>
      </c>
      <c r="Z25" s="8" t="s">
        <v>101</v>
      </c>
      <c r="AA25" s="30" t="s">
        <v>102</v>
      </c>
      <c r="AB25" s="7" t="s">
        <v>49</v>
      </c>
    </row>
  </sheetData>
  <mergeCells count="45">
    <mergeCell ref="A1:F4"/>
    <mergeCell ref="G1:Z1"/>
    <mergeCell ref="G2:Z4"/>
    <mergeCell ref="AA2:AB2"/>
    <mergeCell ref="AA3:AB3"/>
    <mergeCell ref="AA4:AB4"/>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1:A25"/>
    <mergeCell ref="B11:B25"/>
    <mergeCell ref="C11:C25"/>
    <mergeCell ref="D11:D12"/>
    <mergeCell ref="E11:E25"/>
    <mergeCell ref="D13:D22"/>
    <mergeCell ref="M9:S9"/>
    <mergeCell ref="U9:W9"/>
    <mergeCell ref="X9:AB9"/>
    <mergeCell ref="AA11:AA12"/>
    <mergeCell ref="AB11:AB12"/>
    <mergeCell ref="AA21:AA22"/>
    <mergeCell ref="Z13:Z17"/>
    <mergeCell ref="AA13:AA17"/>
    <mergeCell ref="AB13:AB17"/>
    <mergeCell ref="I18:I19"/>
    <mergeCell ref="V18:V19"/>
    <mergeCell ref="AA18:AA19"/>
    <mergeCell ref="I13:I17"/>
    <mergeCell ref="V13:V17"/>
    <mergeCell ref="W13:W17"/>
    <mergeCell ref="X13:X17"/>
    <mergeCell ref="Y13:Y17"/>
  </mergeCells>
  <conditionalFormatting sqref="P11:P20 P22">
    <cfRule type="containsText" dxfId="319" priority="52" operator="containsText" text="MUY ALTO">
      <formula>NOT(ISERROR(SEARCH("MUY ALTO",P11)))</formula>
    </cfRule>
    <cfRule type="containsText" dxfId="318" priority="53" operator="containsText" text="ALTO">
      <formula>NOT(ISERROR(SEARCH("ALTO",P11)))</formula>
    </cfRule>
    <cfRule type="containsText" dxfId="317" priority="54" operator="containsText" text="MEDIO">
      <formula>NOT(ISERROR(SEARCH("MEDIO",P11)))</formula>
    </cfRule>
    <cfRule type="containsText" dxfId="316" priority="55" operator="containsText" text="BAJO">
      <formula>NOT(ISERROR(SEARCH("BAJO",P11)))</formula>
    </cfRule>
  </conditionalFormatting>
  <conditionalFormatting sqref="S11:S20 S22">
    <cfRule type="containsText" dxfId="315" priority="45" operator="containsText" text="Nivel 3">
      <formula>NOT(ISERROR(SEARCH("Nivel 3",S11)))</formula>
    </cfRule>
    <cfRule type="containsText" dxfId="314" priority="46" operator="containsText" text="Nivel 2">
      <formula>NOT(ISERROR(SEARCH("Nivel 2",S11)))</formula>
    </cfRule>
    <cfRule type="containsText" dxfId="313" priority="47" operator="containsText" text="Nivel 4">
      <formula>NOT(ISERROR(SEARCH("Nivel 4",S11)))</formula>
    </cfRule>
    <cfRule type="containsText" priority="48" operator="containsText" text="Nivel 4">
      <formula>NOT(ISERROR(SEARCH("Nivel 4",S11)))</formula>
    </cfRule>
    <cfRule type="containsText" dxfId="312" priority="49" operator="containsText" text="Nivel 3">
      <formula>NOT(ISERROR(SEARCH("Nivel 3",S11)))</formula>
    </cfRule>
    <cfRule type="containsText" dxfId="311" priority="50" operator="containsText" text="Nivel 3">
      <formula>NOT(ISERROR(SEARCH("Nivel 3",S11)))</formula>
    </cfRule>
    <cfRule type="containsText" dxfId="310" priority="51" operator="containsText" text="Nivel 1">
      <formula>NOT(ISERROR(SEARCH("Nivel 1",S11)))</formula>
    </cfRule>
  </conditionalFormatting>
  <conditionalFormatting sqref="P21">
    <cfRule type="containsText" dxfId="309" priority="41" operator="containsText" text="MUY ALTO">
      <formula>NOT(ISERROR(SEARCH("MUY ALTO",P21)))</formula>
    </cfRule>
    <cfRule type="containsText" dxfId="308" priority="42" operator="containsText" text="ALTO">
      <formula>NOT(ISERROR(SEARCH("ALTO",P21)))</formula>
    </cfRule>
    <cfRule type="containsText" dxfId="307" priority="43" operator="containsText" text="MEDIO">
      <formula>NOT(ISERROR(SEARCH("MEDIO",P21)))</formula>
    </cfRule>
    <cfRule type="containsText" dxfId="306" priority="44" operator="containsText" text="BAJO">
      <formula>NOT(ISERROR(SEARCH("BAJO",P21)))</formula>
    </cfRule>
  </conditionalFormatting>
  <conditionalFormatting sqref="S21">
    <cfRule type="containsText" dxfId="305" priority="34" operator="containsText" text="Nivel 3">
      <formula>NOT(ISERROR(SEARCH("Nivel 3",S21)))</formula>
    </cfRule>
    <cfRule type="containsText" dxfId="304" priority="35" operator="containsText" text="Nivel 2">
      <formula>NOT(ISERROR(SEARCH("Nivel 2",S21)))</formula>
    </cfRule>
    <cfRule type="containsText" dxfId="303" priority="36" operator="containsText" text="Nivel 4">
      <formula>NOT(ISERROR(SEARCH("Nivel 4",S21)))</formula>
    </cfRule>
    <cfRule type="containsText" priority="37" operator="containsText" text="Nivel 4">
      <formula>NOT(ISERROR(SEARCH("Nivel 4",S21)))</formula>
    </cfRule>
    <cfRule type="containsText" dxfId="302" priority="38" operator="containsText" text="Nivel 3">
      <formula>NOT(ISERROR(SEARCH("Nivel 3",S21)))</formula>
    </cfRule>
    <cfRule type="containsText" dxfId="301" priority="39" operator="containsText" text="Nivel 3">
      <formula>NOT(ISERROR(SEARCH("Nivel 3",S21)))</formula>
    </cfRule>
    <cfRule type="containsText" dxfId="300" priority="40" operator="containsText" text="Nivel 1">
      <formula>NOT(ISERROR(SEARCH("Nivel 1",S21)))</formula>
    </cfRule>
  </conditionalFormatting>
  <conditionalFormatting sqref="P23">
    <cfRule type="containsText" dxfId="299" priority="30" operator="containsText" text="MUY ALTO">
      <formula>NOT(ISERROR(SEARCH("MUY ALTO",P23)))</formula>
    </cfRule>
    <cfRule type="containsText" dxfId="298" priority="31" operator="containsText" text="ALTO">
      <formula>NOT(ISERROR(SEARCH("ALTO",P23)))</formula>
    </cfRule>
    <cfRule type="containsText" dxfId="297" priority="32" operator="containsText" text="MEDIO">
      <formula>NOT(ISERROR(SEARCH("MEDIO",P23)))</formula>
    </cfRule>
    <cfRule type="containsText" dxfId="296" priority="33" operator="containsText" text="BAJO">
      <formula>NOT(ISERROR(SEARCH("BAJO",P23)))</formula>
    </cfRule>
  </conditionalFormatting>
  <conditionalFormatting sqref="S23">
    <cfRule type="containsText" dxfId="295" priority="23" operator="containsText" text="Nivel 3">
      <formula>NOT(ISERROR(SEARCH("Nivel 3",S23)))</formula>
    </cfRule>
    <cfRule type="containsText" dxfId="294" priority="24" operator="containsText" text="Nivel 2">
      <formula>NOT(ISERROR(SEARCH("Nivel 2",S23)))</formula>
    </cfRule>
    <cfRule type="containsText" dxfId="293" priority="25" operator="containsText" text="Nivel 4">
      <formula>NOT(ISERROR(SEARCH("Nivel 4",S23)))</formula>
    </cfRule>
    <cfRule type="containsText" priority="26" operator="containsText" text="Nivel 4">
      <formula>NOT(ISERROR(SEARCH("Nivel 4",S23)))</formula>
    </cfRule>
    <cfRule type="containsText" dxfId="292" priority="27" operator="containsText" text="Nivel 3">
      <formula>NOT(ISERROR(SEARCH("Nivel 3",S23)))</formula>
    </cfRule>
    <cfRule type="containsText" dxfId="291" priority="28" operator="containsText" text="Nivel 3">
      <formula>NOT(ISERROR(SEARCH("Nivel 3",S23)))</formula>
    </cfRule>
    <cfRule type="containsText" dxfId="290" priority="29" operator="containsText" text="Nivel 1">
      <formula>NOT(ISERROR(SEARCH("Nivel 1",S23)))</formula>
    </cfRule>
  </conditionalFormatting>
  <conditionalFormatting sqref="P24">
    <cfRule type="containsText" dxfId="289" priority="19" operator="containsText" text="MUY ALTO">
      <formula>NOT(ISERROR(SEARCH("MUY ALTO",P24)))</formula>
    </cfRule>
    <cfRule type="containsText" dxfId="288" priority="20" operator="containsText" text="ALTO">
      <formula>NOT(ISERROR(SEARCH("ALTO",P24)))</formula>
    </cfRule>
    <cfRule type="containsText" dxfId="287" priority="21" operator="containsText" text="MEDIO">
      <formula>NOT(ISERROR(SEARCH("MEDIO",P24)))</formula>
    </cfRule>
    <cfRule type="containsText" dxfId="286" priority="22" operator="containsText" text="BAJO">
      <formula>NOT(ISERROR(SEARCH("BAJO",P24)))</formula>
    </cfRule>
  </conditionalFormatting>
  <conditionalFormatting sqref="S24">
    <cfRule type="containsText" dxfId="285" priority="12" operator="containsText" text="Nivel 3">
      <formula>NOT(ISERROR(SEARCH("Nivel 3",S24)))</formula>
    </cfRule>
    <cfRule type="containsText" dxfId="284" priority="13" operator="containsText" text="Nivel 2">
      <formula>NOT(ISERROR(SEARCH("Nivel 2",S24)))</formula>
    </cfRule>
    <cfRule type="containsText" dxfId="283" priority="14" operator="containsText" text="Nivel 4">
      <formula>NOT(ISERROR(SEARCH("Nivel 4",S24)))</formula>
    </cfRule>
    <cfRule type="containsText" priority="15" operator="containsText" text="Nivel 4">
      <formula>NOT(ISERROR(SEARCH("Nivel 4",S24)))</formula>
    </cfRule>
    <cfRule type="containsText" dxfId="282" priority="16" operator="containsText" text="Nivel 3">
      <formula>NOT(ISERROR(SEARCH("Nivel 3",S24)))</formula>
    </cfRule>
    <cfRule type="containsText" dxfId="281" priority="17" operator="containsText" text="Nivel 3">
      <formula>NOT(ISERROR(SEARCH("Nivel 3",S24)))</formula>
    </cfRule>
    <cfRule type="containsText" dxfId="280" priority="18" operator="containsText" text="Nivel 1">
      <formula>NOT(ISERROR(SEARCH("Nivel 1",S24)))</formula>
    </cfRule>
  </conditionalFormatting>
  <conditionalFormatting sqref="P25">
    <cfRule type="containsText" dxfId="279" priority="8" operator="containsText" text="MUY ALTO">
      <formula>NOT(ISERROR(SEARCH("MUY ALTO",P25)))</formula>
    </cfRule>
    <cfRule type="containsText" dxfId="278" priority="9" operator="containsText" text="ALTO">
      <formula>NOT(ISERROR(SEARCH("ALTO",P25)))</formula>
    </cfRule>
    <cfRule type="containsText" dxfId="277" priority="10" operator="containsText" text="MEDIO">
      <formula>NOT(ISERROR(SEARCH("MEDIO",P25)))</formula>
    </cfRule>
    <cfRule type="containsText" dxfId="276" priority="11" operator="containsText" text="BAJO">
      <formula>NOT(ISERROR(SEARCH("BAJO",P25)))</formula>
    </cfRule>
  </conditionalFormatting>
  <conditionalFormatting sqref="S25">
    <cfRule type="containsText" dxfId="275" priority="1" operator="containsText" text="Nivel 3">
      <formula>NOT(ISERROR(SEARCH("Nivel 3",S25)))</formula>
    </cfRule>
    <cfRule type="containsText" dxfId="274" priority="2" operator="containsText" text="Nivel 2">
      <formula>NOT(ISERROR(SEARCH("Nivel 2",S25)))</formula>
    </cfRule>
    <cfRule type="containsText" dxfId="273" priority="3" operator="containsText" text="Nivel 4">
      <formula>NOT(ISERROR(SEARCH("Nivel 4",S25)))</formula>
    </cfRule>
    <cfRule type="containsText" priority="4" operator="containsText" text="Nivel 4">
      <formula>NOT(ISERROR(SEARCH("Nivel 4",S25)))</formula>
    </cfRule>
    <cfRule type="containsText" dxfId="272" priority="5" operator="containsText" text="Nivel 3">
      <formula>NOT(ISERROR(SEARCH("Nivel 3",S25)))</formula>
    </cfRule>
    <cfRule type="containsText" dxfId="271" priority="6" operator="containsText" text="Nivel 3">
      <formula>NOT(ISERROR(SEARCH("Nivel 3",S25)))</formula>
    </cfRule>
    <cfRule type="containsText" dxfId="270" priority="7" operator="containsText" text="Nivel 1">
      <formula>NOT(ISERROR(SEARCH("Nivel 1",S25)))</formula>
    </cfRule>
  </conditionalFormatting>
  <dataValidations count="7">
    <dataValidation type="list" allowBlank="1" showInputMessage="1" showErrorMessage="1" sqref="M11:M25">
      <formula1>ND</formula1>
    </dataValidation>
    <dataValidation type="list" allowBlank="1" showInputMessage="1" showErrorMessage="1" sqref="N11:N20 N22:N25">
      <formula1>NE</formula1>
    </dataValidation>
    <dataValidation type="list" allowBlank="1" showInputMessage="1" showErrorMessage="1" sqref="Q11:Q22 Q25">
      <formula1>NC</formula1>
    </dataValidation>
    <dataValidation type="list" allowBlank="1" showInputMessage="1" showErrorMessage="1" sqref="H11:H25">
      <formula1>ri</formula1>
    </dataValidation>
    <dataValidation type="list" allowBlank="1" showInputMessage="1" showErrorMessage="1" sqref="N21">
      <formula1>NI</formula1>
    </dataValidation>
    <dataValidation type="list" allowBlank="1" showInputMessage="1" showErrorMessage="1" sqref="Q23">
      <formula1>NV</formula1>
    </dataValidation>
    <dataValidation type="list" allowBlank="1" showInputMessage="1" showErrorMessage="1" sqref="Q24">
      <formula1>LI</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A26" workbookViewId="0">
      <selection activeCell="L18" sqref="L18"/>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561</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80" t="s">
        <v>15</v>
      </c>
      <c r="G10" s="80" t="s">
        <v>16</v>
      </c>
      <c r="H10" s="80" t="s">
        <v>17</v>
      </c>
      <c r="I10" s="204"/>
      <c r="J10" s="80" t="s">
        <v>18</v>
      </c>
      <c r="K10" s="80"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76.5" x14ac:dyDescent="0.25">
      <c r="A11" s="209" t="s">
        <v>312</v>
      </c>
      <c r="B11" s="200" t="s">
        <v>562</v>
      </c>
      <c r="C11" s="212" t="s">
        <v>563</v>
      </c>
      <c r="D11" s="212" t="s">
        <v>519</v>
      </c>
      <c r="E11" s="218" t="s">
        <v>39</v>
      </c>
      <c r="F11" s="81" t="s">
        <v>521</v>
      </c>
      <c r="G11" s="81" t="s">
        <v>522</v>
      </c>
      <c r="H11" s="81" t="s">
        <v>245</v>
      </c>
      <c r="I11" s="81" t="s">
        <v>526</v>
      </c>
      <c r="J11" s="6" t="s">
        <v>210</v>
      </c>
      <c r="K11" s="6" t="s">
        <v>530</v>
      </c>
      <c r="L11" s="81" t="s">
        <v>527</v>
      </c>
      <c r="M11" s="81">
        <v>2</v>
      </c>
      <c r="N11" s="81">
        <v>2</v>
      </c>
      <c r="O11" s="20">
        <v>4</v>
      </c>
      <c r="P11" s="21" t="s">
        <v>248</v>
      </c>
      <c r="Q11" s="85">
        <v>10</v>
      </c>
      <c r="R11" s="85">
        <f t="shared" ref="R11:R25" si="0">O11*Q11</f>
        <v>40</v>
      </c>
      <c r="S11" s="21" t="str">
        <f>IF(AND(R11&gt;149,R11&lt;501),"Nivel 2",IF(AND(R11&gt;599),"Nivel 1",IF(AND(R11&gt;39,R11&lt;121),"Nivel 3","Nivel 4")))</f>
        <v>Nivel 3</v>
      </c>
      <c r="T11" s="24" t="str">
        <f t="shared" ref="T11:T25" si="1">IF(AND(R11&gt;149,R11&lt;501),"No Aceptable o Aceptable con control específico",IF(AND(R11&gt;599),"No Aceptable",IF(AND(R11&gt;39,R11&lt;121),"Aceptable","Aceptable")))</f>
        <v>Aceptable</v>
      </c>
      <c r="U11" s="81">
        <v>1</v>
      </c>
      <c r="V11" s="81" t="s">
        <v>523</v>
      </c>
      <c r="W11" s="81" t="s">
        <v>39</v>
      </c>
      <c r="X11" s="81" t="s">
        <v>49</v>
      </c>
      <c r="Y11" s="81" t="s">
        <v>49</v>
      </c>
      <c r="Z11" s="81" t="s">
        <v>49</v>
      </c>
      <c r="AA11" s="208" t="s">
        <v>524</v>
      </c>
      <c r="AB11" s="184" t="s">
        <v>49</v>
      </c>
    </row>
    <row r="12" spans="1:28" ht="102" x14ac:dyDescent="0.25">
      <c r="A12" s="210"/>
      <c r="B12" s="201"/>
      <c r="C12" s="213"/>
      <c r="D12" s="214"/>
      <c r="E12" s="219"/>
      <c r="F12" s="81" t="s">
        <v>525</v>
      </c>
      <c r="G12" s="81" t="s">
        <v>341</v>
      </c>
      <c r="H12" s="81" t="s">
        <v>245</v>
      </c>
      <c r="I12" s="6" t="s">
        <v>528</v>
      </c>
      <c r="J12" s="6" t="s">
        <v>210</v>
      </c>
      <c r="K12" s="6" t="s">
        <v>530</v>
      </c>
      <c r="L12" s="6" t="s">
        <v>529</v>
      </c>
      <c r="M12" s="81">
        <v>2</v>
      </c>
      <c r="N12" s="81">
        <v>2</v>
      </c>
      <c r="O12" s="20">
        <v>4</v>
      </c>
      <c r="P12" s="21" t="s">
        <v>248</v>
      </c>
      <c r="Q12" s="85">
        <v>10</v>
      </c>
      <c r="R12" s="85">
        <v>40</v>
      </c>
      <c r="S12" s="21" t="s">
        <v>348</v>
      </c>
      <c r="T12" s="24" t="s">
        <v>349</v>
      </c>
      <c r="U12" s="81">
        <v>1</v>
      </c>
      <c r="V12" s="81" t="s">
        <v>531</v>
      </c>
      <c r="W12" s="81" t="s">
        <v>317</v>
      </c>
      <c r="X12" s="81" t="s">
        <v>211</v>
      </c>
      <c r="Y12" s="81" t="s">
        <v>49</v>
      </c>
      <c r="Z12" s="81" t="s">
        <v>49</v>
      </c>
      <c r="AA12" s="208"/>
      <c r="AB12" s="184"/>
    </row>
    <row r="13" spans="1:28" ht="89.25" x14ac:dyDescent="0.25">
      <c r="A13" s="210"/>
      <c r="B13" s="201"/>
      <c r="C13" s="213"/>
      <c r="D13" s="205" t="s">
        <v>564</v>
      </c>
      <c r="E13" s="219"/>
      <c r="F13" s="81" t="s">
        <v>450</v>
      </c>
      <c r="G13" s="81" t="s">
        <v>532</v>
      </c>
      <c r="H13" s="81" t="s">
        <v>288</v>
      </c>
      <c r="I13" s="189" t="s">
        <v>567</v>
      </c>
      <c r="J13" s="81" t="s">
        <v>210</v>
      </c>
      <c r="K13" s="81" t="s">
        <v>850</v>
      </c>
      <c r="L13" s="81" t="s">
        <v>544</v>
      </c>
      <c r="M13" s="81">
        <v>10</v>
      </c>
      <c r="N13" s="81">
        <v>1</v>
      </c>
      <c r="O13" s="20">
        <f t="shared" ref="O13:O24" si="2">M13*N13</f>
        <v>10</v>
      </c>
      <c r="P13" s="21" t="s">
        <v>362</v>
      </c>
      <c r="Q13" s="85">
        <v>25</v>
      </c>
      <c r="R13" s="85">
        <f t="shared" si="0"/>
        <v>250</v>
      </c>
      <c r="S13" s="21" t="str">
        <f>IF(AND(R13&gt;149,R13&lt;501),"Nivel 2",IF(AND(R13&gt;599),"Nivel 1",IF(AND(R13&gt;39,R13&lt;121),"Nivel 3","Nivel 4")))</f>
        <v>Nivel 2</v>
      </c>
      <c r="T13" s="36" t="str">
        <f t="shared" si="1"/>
        <v>No Aceptable o Aceptable con control específico</v>
      </c>
      <c r="U13" s="81">
        <v>1</v>
      </c>
      <c r="V13" s="207" t="s">
        <v>571</v>
      </c>
      <c r="W13" s="207" t="s">
        <v>356</v>
      </c>
      <c r="X13" s="207" t="s">
        <v>49</v>
      </c>
      <c r="Y13" s="207" t="s">
        <v>49</v>
      </c>
      <c r="Z13" s="207" t="s">
        <v>570</v>
      </c>
      <c r="AA13" s="208" t="s">
        <v>461</v>
      </c>
      <c r="AB13" s="184" t="s">
        <v>460</v>
      </c>
    </row>
    <row r="14" spans="1:28" ht="76.5" x14ac:dyDescent="0.25">
      <c r="A14" s="210"/>
      <c r="B14" s="201"/>
      <c r="C14" s="213"/>
      <c r="D14" s="205"/>
      <c r="E14" s="219"/>
      <c r="F14" s="81" t="s">
        <v>40</v>
      </c>
      <c r="G14" s="81" t="s">
        <v>532</v>
      </c>
      <c r="H14" s="81" t="s">
        <v>288</v>
      </c>
      <c r="I14" s="206"/>
      <c r="J14" s="6" t="s">
        <v>210</v>
      </c>
      <c r="K14" s="6" t="s">
        <v>851</v>
      </c>
      <c r="L14" s="6" t="s">
        <v>534</v>
      </c>
      <c r="M14" s="81">
        <v>2</v>
      </c>
      <c r="N14" s="81">
        <v>3</v>
      </c>
      <c r="O14" s="20">
        <v>6</v>
      </c>
      <c r="P14" s="21" t="s">
        <v>362</v>
      </c>
      <c r="Q14" s="85">
        <v>25</v>
      </c>
      <c r="R14" s="85">
        <v>150</v>
      </c>
      <c r="S14" s="21" t="s">
        <v>457</v>
      </c>
      <c r="T14" s="36" t="s">
        <v>458</v>
      </c>
      <c r="U14" s="81">
        <v>1</v>
      </c>
      <c r="V14" s="207"/>
      <c r="W14" s="207"/>
      <c r="X14" s="207"/>
      <c r="Y14" s="207"/>
      <c r="Z14" s="207"/>
      <c r="AA14" s="208"/>
      <c r="AB14" s="184"/>
    </row>
    <row r="15" spans="1:28" ht="89.25" x14ac:dyDescent="0.25">
      <c r="A15" s="210"/>
      <c r="B15" s="201"/>
      <c r="C15" s="213"/>
      <c r="D15" s="205"/>
      <c r="E15" s="219"/>
      <c r="F15" s="81" t="s">
        <v>569</v>
      </c>
      <c r="G15" s="81" t="s">
        <v>568</v>
      </c>
      <c r="H15" s="81" t="s">
        <v>476</v>
      </c>
      <c r="I15" s="206"/>
      <c r="J15" s="6" t="s">
        <v>570</v>
      </c>
      <c r="K15" s="6" t="s">
        <v>570</v>
      </c>
      <c r="L15" s="6" t="s">
        <v>541</v>
      </c>
      <c r="M15" s="81">
        <v>6</v>
      </c>
      <c r="N15" s="81">
        <v>3</v>
      </c>
      <c r="O15" s="20">
        <v>18</v>
      </c>
      <c r="P15" s="21" t="s">
        <v>362</v>
      </c>
      <c r="Q15" s="85">
        <v>60</v>
      </c>
      <c r="R15" s="85">
        <f t="shared" si="0"/>
        <v>1080</v>
      </c>
      <c r="S15" s="21" t="str">
        <f t="shared" ref="S15" si="3">IF(AND(R15&gt;149,R15&lt;501),"Nivel 2",IF(AND(R15&gt;599),"Nivel 1",IF(AND(R15&gt;39,R15&lt;121),"Nivel 3","Nivel 4")))</f>
        <v>Nivel 1</v>
      </c>
      <c r="T15" s="36" t="str">
        <f t="shared" si="1"/>
        <v>No Aceptable</v>
      </c>
      <c r="U15" s="81">
        <v>1</v>
      </c>
      <c r="V15" s="207"/>
      <c r="W15" s="207"/>
      <c r="X15" s="207"/>
      <c r="Y15" s="207"/>
      <c r="Z15" s="207"/>
      <c r="AA15" s="208"/>
      <c r="AB15" s="184"/>
    </row>
    <row r="16" spans="1:28" ht="63.75" x14ac:dyDescent="0.25">
      <c r="A16" s="210"/>
      <c r="B16" s="201"/>
      <c r="C16" s="213"/>
      <c r="D16" s="205"/>
      <c r="E16" s="219"/>
      <c r="F16" s="81" t="s">
        <v>572</v>
      </c>
      <c r="G16" s="81" t="s">
        <v>573</v>
      </c>
      <c r="H16" s="81" t="s">
        <v>476</v>
      </c>
      <c r="I16" s="206"/>
      <c r="J16" s="6" t="s">
        <v>210</v>
      </c>
      <c r="K16" s="6" t="s">
        <v>210</v>
      </c>
      <c r="L16" s="6" t="s">
        <v>574</v>
      </c>
      <c r="M16" s="81">
        <v>2</v>
      </c>
      <c r="N16" s="81">
        <v>1</v>
      </c>
      <c r="O16" s="20">
        <v>2</v>
      </c>
      <c r="P16" s="21" t="s">
        <v>248</v>
      </c>
      <c r="Q16" s="85">
        <v>10</v>
      </c>
      <c r="R16" s="85">
        <v>20</v>
      </c>
      <c r="S16" s="21" t="s">
        <v>425</v>
      </c>
      <c r="T16" s="36" t="s">
        <v>349</v>
      </c>
      <c r="U16" s="81">
        <v>1</v>
      </c>
      <c r="V16" s="207"/>
      <c r="W16" s="207"/>
      <c r="X16" s="207"/>
      <c r="Y16" s="207"/>
      <c r="Z16" s="207"/>
      <c r="AA16" s="208"/>
      <c r="AB16" s="184"/>
    </row>
    <row r="17" spans="1:28" x14ac:dyDescent="0.25">
      <c r="A17" s="210"/>
      <c r="B17" s="201"/>
      <c r="C17" s="213"/>
      <c r="D17" s="205"/>
      <c r="E17" s="219"/>
      <c r="F17" s="81"/>
      <c r="G17" s="81"/>
      <c r="H17" s="81"/>
      <c r="I17" s="206"/>
      <c r="J17" s="6"/>
      <c r="K17" s="6"/>
      <c r="L17" s="6"/>
      <c r="M17" s="81"/>
      <c r="N17" s="81"/>
      <c r="O17" s="20"/>
      <c r="P17" s="21"/>
      <c r="Q17" s="85"/>
      <c r="R17" s="85"/>
      <c r="S17" s="21"/>
      <c r="T17" s="174"/>
      <c r="U17" s="81"/>
      <c r="V17" s="207"/>
      <c r="W17" s="207"/>
      <c r="X17" s="207"/>
      <c r="Y17" s="207"/>
      <c r="Z17" s="207"/>
      <c r="AA17" s="208"/>
      <c r="AB17" s="184"/>
    </row>
    <row r="18" spans="1:28" ht="38.25" x14ac:dyDescent="0.25">
      <c r="A18" s="210"/>
      <c r="B18" s="201"/>
      <c r="C18" s="213"/>
      <c r="D18" s="205"/>
      <c r="E18" s="219"/>
      <c r="F18" s="81" t="s">
        <v>92</v>
      </c>
      <c r="G18" s="82" t="s">
        <v>464</v>
      </c>
      <c r="H18" s="81" t="s">
        <v>319</v>
      </c>
      <c r="I18" s="189" t="s">
        <v>546</v>
      </c>
      <c r="J18" s="81" t="s">
        <v>429</v>
      </c>
      <c r="K18" s="81" t="s">
        <v>424</v>
      </c>
      <c r="L18" s="81" t="s">
        <v>764</v>
      </c>
      <c r="M18" s="81">
        <v>2</v>
      </c>
      <c r="N18" s="81">
        <v>1</v>
      </c>
      <c r="O18" s="20">
        <v>2</v>
      </c>
      <c r="P18" s="21" t="s">
        <v>248</v>
      </c>
      <c r="Q18" s="85">
        <v>10</v>
      </c>
      <c r="R18" s="85">
        <v>20</v>
      </c>
      <c r="S18" s="21" t="s">
        <v>425</v>
      </c>
      <c r="T18" s="24" t="s">
        <v>349</v>
      </c>
      <c r="U18" s="81">
        <v>1</v>
      </c>
      <c r="V18" s="189" t="s">
        <v>427</v>
      </c>
      <c r="W18" s="81" t="s">
        <v>317</v>
      </c>
      <c r="X18" s="81" t="s">
        <v>211</v>
      </c>
      <c r="Y18" s="81" t="s">
        <v>49</v>
      </c>
      <c r="Z18" s="81" t="s">
        <v>49</v>
      </c>
      <c r="AA18" s="189" t="s">
        <v>548</v>
      </c>
      <c r="AB18" s="83" t="s">
        <v>49</v>
      </c>
    </row>
    <row r="19" spans="1:28" ht="38.25" x14ac:dyDescent="0.25">
      <c r="A19" s="210"/>
      <c r="B19" s="201"/>
      <c r="C19" s="213"/>
      <c r="D19" s="205"/>
      <c r="E19" s="219"/>
      <c r="F19" s="81" t="s">
        <v>388</v>
      </c>
      <c r="G19" s="82" t="s">
        <v>545</v>
      </c>
      <c r="H19" s="81" t="s">
        <v>280</v>
      </c>
      <c r="I19" s="190"/>
      <c r="J19" s="81" t="s">
        <v>210</v>
      </c>
      <c r="K19" s="81" t="s">
        <v>210</v>
      </c>
      <c r="L19" s="81" t="s">
        <v>547</v>
      </c>
      <c r="M19" s="81">
        <v>2</v>
      </c>
      <c r="N19" s="81">
        <v>3</v>
      </c>
      <c r="O19" s="20">
        <v>6</v>
      </c>
      <c r="P19" s="21" t="s">
        <v>391</v>
      </c>
      <c r="Q19" s="85">
        <v>10</v>
      </c>
      <c r="R19" s="85">
        <v>60</v>
      </c>
      <c r="S19" s="21" t="s">
        <v>348</v>
      </c>
      <c r="T19" s="36" t="s">
        <v>349</v>
      </c>
      <c r="U19" s="81"/>
      <c r="V19" s="190"/>
      <c r="W19" s="81"/>
      <c r="X19" s="81"/>
      <c r="Y19" s="81"/>
      <c r="Z19" s="81"/>
      <c r="AA19" s="190"/>
      <c r="AB19" s="83"/>
    </row>
    <row r="20" spans="1:28" x14ac:dyDescent="0.25">
      <c r="A20" s="210"/>
      <c r="B20" s="201"/>
      <c r="C20" s="213"/>
      <c r="D20" s="205"/>
      <c r="E20" s="219"/>
      <c r="F20" s="81"/>
      <c r="G20" s="81"/>
      <c r="H20" s="81"/>
      <c r="I20" s="81"/>
      <c r="J20" s="6"/>
      <c r="K20" s="6"/>
      <c r="L20" s="6"/>
      <c r="M20" s="81"/>
      <c r="N20" s="81"/>
      <c r="O20" s="20"/>
      <c r="P20" s="21"/>
      <c r="Q20" s="85"/>
      <c r="R20" s="85"/>
      <c r="S20" s="21"/>
      <c r="T20" s="36"/>
      <c r="U20" s="81"/>
      <c r="V20" s="81"/>
      <c r="W20" s="81"/>
      <c r="X20" s="81"/>
      <c r="Y20" s="81"/>
      <c r="Z20" s="81"/>
      <c r="AA20" s="82"/>
      <c r="AB20" s="83"/>
    </row>
    <row r="21" spans="1:28" ht="165.75" x14ac:dyDescent="0.25">
      <c r="A21" s="210"/>
      <c r="B21" s="201"/>
      <c r="C21" s="213"/>
      <c r="D21" s="205"/>
      <c r="E21" s="219"/>
      <c r="F21" s="81" t="s">
        <v>85</v>
      </c>
      <c r="G21" s="81" t="s">
        <v>191</v>
      </c>
      <c r="H21" s="81" t="s">
        <v>86</v>
      </c>
      <c r="I21" s="81" t="s">
        <v>87</v>
      </c>
      <c r="J21" s="81" t="s">
        <v>88</v>
      </c>
      <c r="K21" s="19" t="s">
        <v>44</v>
      </c>
      <c r="L21" s="19" t="s">
        <v>44</v>
      </c>
      <c r="M21" s="81">
        <v>6</v>
      </c>
      <c r="N21" s="81">
        <v>2</v>
      </c>
      <c r="O21" s="20">
        <f t="shared" ref="O21" si="4">M21*N21</f>
        <v>12</v>
      </c>
      <c r="P21" s="21" t="s">
        <v>47</v>
      </c>
      <c r="Q21" s="85">
        <v>25</v>
      </c>
      <c r="R21" s="85">
        <f t="shared" ref="R21" si="5">O21*Q21</f>
        <v>300</v>
      </c>
      <c r="S21" s="23" t="str">
        <f t="shared" ref="S21" si="6">IF(AND(R21&gt;149,R21&lt;501),"Nivel 2",IF(AND(R21&gt;599),"Nivel 1",IF(AND(R21&gt;39,R21&lt;121),"Nivel 3","Nivel 4")))</f>
        <v>Nivel 2</v>
      </c>
      <c r="T21" s="24" t="str">
        <f t="shared" ref="T21" si="7">IF(AND(R21&gt;149,R21&lt;501),"No Aceptable o Aceptable con control específico",IF(AND(R21&gt;599),"No Aceptable",IF(AND(R21&gt;39,R21&lt;121),"Aceptable","Aceptable")))</f>
        <v>No Aceptable o Aceptable con control específico</v>
      </c>
      <c r="U21" s="81">
        <v>1</v>
      </c>
      <c r="V21" s="82" t="s">
        <v>89</v>
      </c>
      <c r="W21" s="81" t="s">
        <v>39</v>
      </c>
      <c r="X21" s="81"/>
      <c r="Y21" s="81"/>
      <c r="Z21" s="81" t="s">
        <v>126</v>
      </c>
      <c r="AA21" s="189" t="s">
        <v>91</v>
      </c>
      <c r="AB21" s="83"/>
    </row>
    <row r="22" spans="1:28" x14ac:dyDescent="0.25">
      <c r="A22" s="210"/>
      <c r="B22" s="201"/>
      <c r="C22" s="213"/>
      <c r="D22" s="205"/>
      <c r="E22" s="219"/>
      <c r="F22" s="81"/>
      <c r="G22" s="81"/>
      <c r="H22" s="81"/>
      <c r="I22" s="81"/>
      <c r="J22" s="19"/>
      <c r="K22" s="19"/>
      <c r="L22" s="19"/>
      <c r="M22" s="81"/>
      <c r="N22" s="81"/>
      <c r="O22" s="20"/>
      <c r="P22" s="21"/>
      <c r="Q22" s="85"/>
      <c r="R22" s="85"/>
      <c r="S22" s="23"/>
      <c r="T22" s="36"/>
      <c r="U22" s="81"/>
      <c r="V22" s="82"/>
      <c r="W22" s="81"/>
      <c r="X22" s="81"/>
      <c r="Y22" s="81"/>
      <c r="Z22" s="81"/>
      <c r="AA22" s="190"/>
      <c r="AB22" s="83"/>
    </row>
    <row r="23" spans="1:28" ht="89.25" x14ac:dyDescent="0.25">
      <c r="A23" s="210"/>
      <c r="B23" s="201"/>
      <c r="C23" s="213"/>
      <c r="D23" s="84" t="s">
        <v>549</v>
      </c>
      <c r="E23" s="219"/>
      <c r="F23" s="8" t="s">
        <v>431</v>
      </c>
      <c r="G23" s="81" t="s">
        <v>551</v>
      </c>
      <c r="H23" s="81" t="s">
        <v>280</v>
      </c>
      <c r="I23" s="8" t="s">
        <v>433</v>
      </c>
      <c r="J23" s="26" t="s">
        <v>210</v>
      </c>
      <c r="K23" s="26" t="s">
        <v>44</v>
      </c>
      <c r="L23" s="26" t="s">
        <v>552</v>
      </c>
      <c r="M23" s="7">
        <v>2</v>
      </c>
      <c r="N23" s="8">
        <v>2</v>
      </c>
      <c r="O23" s="9">
        <f t="shared" si="2"/>
        <v>4</v>
      </c>
      <c r="P23" s="10" t="s">
        <v>248</v>
      </c>
      <c r="Q23" s="11">
        <v>10</v>
      </c>
      <c r="R23" s="12">
        <v>40</v>
      </c>
      <c r="S23" s="27" t="s">
        <v>348</v>
      </c>
      <c r="T23" s="29" t="str">
        <f t="shared" si="1"/>
        <v>Aceptable</v>
      </c>
      <c r="U23" s="77">
        <v>1</v>
      </c>
      <c r="V23" s="28" t="s">
        <v>436</v>
      </c>
      <c r="W23" s="7" t="s">
        <v>39</v>
      </c>
      <c r="X23" s="8" t="s">
        <v>49</v>
      </c>
      <c r="Y23" s="7" t="s">
        <v>49</v>
      </c>
      <c r="Z23" s="8" t="s">
        <v>550</v>
      </c>
      <c r="AA23" s="30" t="s">
        <v>438</v>
      </c>
      <c r="AB23" s="7" t="s">
        <v>49</v>
      </c>
    </row>
    <row r="24" spans="1:28" ht="102" x14ac:dyDescent="0.25">
      <c r="A24" s="210"/>
      <c r="B24" s="201"/>
      <c r="C24" s="213"/>
      <c r="D24" s="84" t="s">
        <v>565</v>
      </c>
      <c r="E24" s="219"/>
      <c r="F24" s="81" t="s">
        <v>554</v>
      </c>
      <c r="G24" s="81" t="s">
        <v>558</v>
      </c>
      <c r="H24" s="81" t="s">
        <v>553</v>
      </c>
      <c r="I24" s="81" t="s">
        <v>555</v>
      </c>
      <c r="J24" s="19" t="s">
        <v>556</v>
      </c>
      <c r="K24" s="19" t="s">
        <v>44</v>
      </c>
      <c r="L24" s="19" t="s">
        <v>557</v>
      </c>
      <c r="M24" s="81">
        <v>2</v>
      </c>
      <c r="N24" s="81">
        <v>3</v>
      </c>
      <c r="O24" s="20">
        <f t="shared" si="2"/>
        <v>6</v>
      </c>
      <c r="P24" s="21" t="s">
        <v>391</v>
      </c>
      <c r="Q24" s="85">
        <v>10</v>
      </c>
      <c r="R24" s="85">
        <f t="shared" si="0"/>
        <v>60</v>
      </c>
      <c r="S24" s="23" t="s">
        <v>148</v>
      </c>
      <c r="T24" s="24" t="str">
        <f t="shared" si="1"/>
        <v>Aceptable</v>
      </c>
      <c r="U24" s="81">
        <v>1</v>
      </c>
      <c r="V24" s="82" t="s">
        <v>559</v>
      </c>
      <c r="W24" s="81" t="s">
        <v>39</v>
      </c>
      <c r="X24" s="81" t="s">
        <v>49</v>
      </c>
      <c r="Y24" s="81" t="s">
        <v>49</v>
      </c>
      <c r="Z24" s="81" t="s">
        <v>49</v>
      </c>
      <c r="AA24" s="81" t="s">
        <v>560</v>
      </c>
      <c r="AB24" s="81" t="s">
        <v>471</v>
      </c>
    </row>
    <row r="25" spans="1:28" ht="409.5" x14ac:dyDescent="0.25">
      <c r="A25" s="211"/>
      <c r="B25" s="202"/>
      <c r="C25" s="214"/>
      <c r="D25" s="40" t="s">
        <v>516</v>
      </c>
      <c r="E25" s="220"/>
      <c r="F25" s="8" t="s">
        <v>95</v>
      </c>
      <c r="G25" s="81" t="s">
        <v>96</v>
      </c>
      <c r="H25" s="81" t="s">
        <v>97</v>
      </c>
      <c r="I25" s="8" t="s">
        <v>98</v>
      </c>
      <c r="J25" s="26" t="s">
        <v>44</v>
      </c>
      <c r="K25" s="26" t="s">
        <v>44</v>
      </c>
      <c r="L25" s="26" t="s">
        <v>99</v>
      </c>
      <c r="M25" s="7">
        <v>6</v>
      </c>
      <c r="N25" s="8">
        <v>1</v>
      </c>
      <c r="O25" s="9">
        <v>6</v>
      </c>
      <c r="P25" s="10" t="s">
        <v>362</v>
      </c>
      <c r="Q25" s="11">
        <v>100</v>
      </c>
      <c r="R25" s="12">
        <f t="shared" si="0"/>
        <v>600</v>
      </c>
      <c r="S25" s="31" t="str">
        <f t="shared" ref="S25" si="8">IF(AND(R25&gt;149,R25&lt;501),"Nivel 2",IF(AND(R25&gt;599),"Nivel 1",IF(AND(R25&gt;39,R25&lt;121),"Nivel 3","Nivel 4")))</f>
        <v>Nivel 1</v>
      </c>
      <c r="T25" s="13" t="str">
        <f t="shared" si="1"/>
        <v>No Aceptable</v>
      </c>
      <c r="U25" s="77">
        <v>1</v>
      </c>
      <c r="V25" s="28" t="s">
        <v>98</v>
      </c>
      <c r="W25" s="7" t="s">
        <v>356</v>
      </c>
      <c r="X25" s="8" t="s">
        <v>49</v>
      </c>
      <c r="Y25" s="7" t="s">
        <v>49</v>
      </c>
      <c r="Z25" s="8" t="s">
        <v>101</v>
      </c>
      <c r="AA25" s="30" t="s">
        <v>102</v>
      </c>
      <c r="AB25" s="7" t="s">
        <v>49</v>
      </c>
    </row>
  </sheetData>
  <mergeCells count="45">
    <mergeCell ref="A1:F4"/>
    <mergeCell ref="G1:Z1"/>
    <mergeCell ref="G2:Z4"/>
    <mergeCell ref="AA2:AB2"/>
    <mergeCell ref="AA3:AB3"/>
    <mergeCell ref="AA4:AB4"/>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1:A25"/>
    <mergeCell ref="B11:B25"/>
    <mergeCell ref="C11:C25"/>
    <mergeCell ref="D11:D12"/>
    <mergeCell ref="E11:E25"/>
    <mergeCell ref="D13:D22"/>
    <mergeCell ref="M9:S9"/>
    <mergeCell ref="U9:W9"/>
    <mergeCell ref="X9:AB9"/>
    <mergeCell ref="AA11:AA12"/>
    <mergeCell ref="AB11:AB12"/>
    <mergeCell ref="AA21:AA22"/>
    <mergeCell ref="Z13:Z17"/>
    <mergeCell ref="AA13:AA17"/>
    <mergeCell ref="AB13:AB17"/>
    <mergeCell ref="I18:I19"/>
    <mergeCell ref="V18:V19"/>
    <mergeCell ref="AA18:AA19"/>
    <mergeCell ref="I13:I17"/>
    <mergeCell ref="V13:V17"/>
    <mergeCell ref="W13:W17"/>
    <mergeCell ref="X13:X17"/>
    <mergeCell ref="Y13:Y17"/>
  </mergeCells>
  <conditionalFormatting sqref="P11:P20 P22">
    <cfRule type="containsText" dxfId="269" priority="52" operator="containsText" text="MUY ALTO">
      <formula>NOT(ISERROR(SEARCH("MUY ALTO",P11)))</formula>
    </cfRule>
    <cfRule type="containsText" dxfId="268" priority="53" operator="containsText" text="ALTO">
      <formula>NOT(ISERROR(SEARCH("ALTO",P11)))</formula>
    </cfRule>
    <cfRule type="containsText" dxfId="267" priority="54" operator="containsText" text="MEDIO">
      <formula>NOT(ISERROR(SEARCH("MEDIO",P11)))</formula>
    </cfRule>
    <cfRule type="containsText" dxfId="266" priority="55" operator="containsText" text="BAJO">
      <formula>NOT(ISERROR(SEARCH("BAJO",P11)))</formula>
    </cfRule>
  </conditionalFormatting>
  <conditionalFormatting sqref="S11:S20 S22">
    <cfRule type="containsText" dxfId="265" priority="45" operator="containsText" text="Nivel 3">
      <formula>NOT(ISERROR(SEARCH("Nivel 3",S11)))</formula>
    </cfRule>
    <cfRule type="containsText" dxfId="264" priority="46" operator="containsText" text="Nivel 2">
      <formula>NOT(ISERROR(SEARCH("Nivel 2",S11)))</formula>
    </cfRule>
    <cfRule type="containsText" dxfId="263" priority="47" operator="containsText" text="Nivel 4">
      <formula>NOT(ISERROR(SEARCH("Nivel 4",S11)))</formula>
    </cfRule>
    <cfRule type="containsText" priority="48" operator="containsText" text="Nivel 4">
      <formula>NOT(ISERROR(SEARCH("Nivel 4",S11)))</formula>
    </cfRule>
    <cfRule type="containsText" dxfId="262" priority="49" operator="containsText" text="Nivel 3">
      <formula>NOT(ISERROR(SEARCH("Nivel 3",S11)))</formula>
    </cfRule>
    <cfRule type="containsText" dxfId="261" priority="50" operator="containsText" text="Nivel 3">
      <formula>NOT(ISERROR(SEARCH("Nivel 3",S11)))</formula>
    </cfRule>
    <cfRule type="containsText" dxfId="260" priority="51" operator="containsText" text="Nivel 1">
      <formula>NOT(ISERROR(SEARCH("Nivel 1",S11)))</formula>
    </cfRule>
  </conditionalFormatting>
  <conditionalFormatting sqref="P21">
    <cfRule type="containsText" dxfId="259" priority="41" operator="containsText" text="MUY ALTO">
      <formula>NOT(ISERROR(SEARCH("MUY ALTO",P21)))</formula>
    </cfRule>
    <cfRule type="containsText" dxfId="258" priority="42" operator="containsText" text="ALTO">
      <formula>NOT(ISERROR(SEARCH("ALTO",P21)))</formula>
    </cfRule>
    <cfRule type="containsText" dxfId="257" priority="43" operator="containsText" text="MEDIO">
      <formula>NOT(ISERROR(SEARCH("MEDIO",P21)))</formula>
    </cfRule>
    <cfRule type="containsText" dxfId="256" priority="44" operator="containsText" text="BAJO">
      <formula>NOT(ISERROR(SEARCH("BAJO",P21)))</formula>
    </cfRule>
  </conditionalFormatting>
  <conditionalFormatting sqref="S21">
    <cfRule type="containsText" dxfId="255" priority="34" operator="containsText" text="Nivel 3">
      <formula>NOT(ISERROR(SEARCH("Nivel 3",S21)))</formula>
    </cfRule>
    <cfRule type="containsText" dxfId="254" priority="35" operator="containsText" text="Nivel 2">
      <formula>NOT(ISERROR(SEARCH("Nivel 2",S21)))</formula>
    </cfRule>
    <cfRule type="containsText" dxfId="253" priority="36" operator="containsText" text="Nivel 4">
      <formula>NOT(ISERROR(SEARCH("Nivel 4",S21)))</formula>
    </cfRule>
    <cfRule type="containsText" priority="37" operator="containsText" text="Nivel 4">
      <formula>NOT(ISERROR(SEARCH("Nivel 4",S21)))</formula>
    </cfRule>
    <cfRule type="containsText" dxfId="252" priority="38" operator="containsText" text="Nivel 3">
      <formula>NOT(ISERROR(SEARCH("Nivel 3",S21)))</formula>
    </cfRule>
    <cfRule type="containsText" dxfId="251" priority="39" operator="containsText" text="Nivel 3">
      <formula>NOT(ISERROR(SEARCH("Nivel 3",S21)))</formula>
    </cfRule>
    <cfRule type="containsText" dxfId="250" priority="40" operator="containsText" text="Nivel 1">
      <formula>NOT(ISERROR(SEARCH("Nivel 1",S21)))</formula>
    </cfRule>
  </conditionalFormatting>
  <conditionalFormatting sqref="P23">
    <cfRule type="containsText" dxfId="249" priority="30" operator="containsText" text="MUY ALTO">
      <formula>NOT(ISERROR(SEARCH("MUY ALTO",P23)))</formula>
    </cfRule>
    <cfRule type="containsText" dxfId="248" priority="31" operator="containsText" text="ALTO">
      <formula>NOT(ISERROR(SEARCH("ALTO",P23)))</formula>
    </cfRule>
    <cfRule type="containsText" dxfId="247" priority="32" operator="containsText" text="MEDIO">
      <formula>NOT(ISERROR(SEARCH("MEDIO",P23)))</formula>
    </cfRule>
    <cfRule type="containsText" dxfId="246" priority="33" operator="containsText" text="BAJO">
      <formula>NOT(ISERROR(SEARCH("BAJO",P23)))</formula>
    </cfRule>
  </conditionalFormatting>
  <conditionalFormatting sqref="S23">
    <cfRule type="containsText" dxfId="245" priority="23" operator="containsText" text="Nivel 3">
      <formula>NOT(ISERROR(SEARCH("Nivel 3",S23)))</formula>
    </cfRule>
    <cfRule type="containsText" dxfId="244" priority="24" operator="containsText" text="Nivel 2">
      <formula>NOT(ISERROR(SEARCH("Nivel 2",S23)))</formula>
    </cfRule>
    <cfRule type="containsText" dxfId="243" priority="25" operator="containsText" text="Nivel 4">
      <formula>NOT(ISERROR(SEARCH("Nivel 4",S23)))</formula>
    </cfRule>
    <cfRule type="containsText" priority="26" operator="containsText" text="Nivel 4">
      <formula>NOT(ISERROR(SEARCH("Nivel 4",S23)))</formula>
    </cfRule>
    <cfRule type="containsText" dxfId="242" priority="27" operator="containsText" text="Nivel 3">
      <formula>NOT(ISERROR(SEARCH("Nivel 3",S23)))</formula>
    </cfRule>
    <cfRule type="containsText" dxfId="241" priority="28" operator="containsText" text="Nivel 3">
      <formula>NOT(ISERROR(SEARCH("Nivel 3",S23)))</formula>
    </cfRule>
    <cfRule type="containsText" dxfId="240" priority="29" operator="containsText" text="Nivel 1">
      <formula>NOT(ISERROR(SEARCH("Nivel 1",S23)))</formula>
    </cfRule>
  </conditionalFormatting>
  <conditionalFormatting sqref="P24">
    <cfRule type="containsText" dxfId="239" priority="19" operator="containsText" text="MUY ALTO">
      <formula>NOT(ISERROR(SEARCH("MUY ALTO",P24)))</formula>
    </cfRule>
    <cfRule type="containsText" dxfId="238" priority="20" operator="containsText" text="ALTO">
      <formula>NOT(ISERROR(SEARCH("ALTO",P24)))</formula>
    </cfRule>
    <cfRule type="containsText" dxfId="237" priority="21" operator="containsText" text="MEDIO">
      <formula>NOT(ISERROR(SEARCH("MEDIO",P24)))</formula>
    </cfRule>
    <cfRule type="containsText" dxfId="236" priority="22" operator="containsText" text="BAJO">
      <formula>NOT(ISERROR(SEARCH("BAJO",P24)))</formula>
    </cfRule>
  </conditionalFormatting>
  <conditionalFormatting sqref="S24">
    <cfRule type="containsText" dxfId="235" priority="12" operator="containsText" text="Nivel 3">
      <formula>NOT(ISERROR(SEARCH("Nivel 3",S24)))</formula>
    </cfRule>
    <cfRule type="containsText" dxfId="234" priority="13" operator="containsText" text="Nivel 2">
      <formula>NOT(ISERROR(SEARCH("Nivel 2",S24)))</formula>
    </cfRule>
    <cfRule type="containsText" dxfId="233" priority="14" operator="containsText" text="Nivel 4">
      <formula>NOT(ISERROR(SEARCH("Nivel 4",S24)))</formula>
    </cfRule>
    <cfRule type="containsText" priority="15" operator="containsText" text="Nivel 4">
      <formula>NOT(ISERROR(SEARCH("Nivel 4",S24)))</formula>
    </cfRule>
    <cfRule type="containsText" dxfId="232" priority="16" operator="containsText" text="Nivel 3">
      <formula>NOT(ISERROR(SEARCH("Nivel 3",S24)))</formula>
    </cfRule>
    <cfRule type="containsText" dxfId="231" priority="17" operator="containsText" text="Nivel 3">
      <formula>NOT(ISERROR(SEARCH("Nivel 3",S24)))</formula>
    </cfRule>
    <cfRule type="containsText" dxfId="230" priority="18" operator="containsText" text="Nivel 1">
      <formula>NOT(ISERROR(SEARCH("Nivel 1",S24)))</formula>
    </cfRule>
  </conditionalFormatting>
  <conditionalFormatting sqref="P25">
    <cfRule type="containsText" dxfId="229" priority="8" operator="containsText" text="MUY ALTO">
      <formula>NOT(ISERROR(SEARCH("MUY ALTO",P25)))</formula>
    </cfRule>
    <cfRule type="containsText" dxfId="228" priority="9" operator="containsText" text="ALTO">
      <formula>NOT(ISERROR(SEARCH("ALTO",P25)))</formula>
    </cfRule>
    <cfRule type="containsText" dxfId="227" priority="10" operator="containsText" text="MEDIO">
      <formula>NOT(ISERROR(SEARCH("MEDIO",P25)))</formula>
    </cfRule>
    <cfRule type="containsText" dxfId="226" priority="11" operator="containsText" text="BAJO">
      <formula>NOT(ISERROR(SEARCH("BAJO",P25)))</formula>
    </cfRule>
  </conditionalFormatting>
  <conditionalFormatting sqref="S25">
    <cfRule type="containsText" dxfId="225" priority="1" operator="containsText" text="Nivel 3">
      <formula>NOT(ISERROR(SEARCH("Nivel 3",S25)))</formula>
    </cfRule>
    <cfRule type="containsText" dxfId="224" priority="2" operator="containsText" text="Nivel 2">
      <formula>NOT(ISERROR(SEARCH("Nivel 2",S25)))</formula>
    </cfRule>
    <cfRule type="containsText" dxfId="223" priority="3" operator="containsText" text="Nivel 4">
      <formula>NOT(ISERROR(SEARCH("Nivel 4",S25)))</formula>
    </cfRule>
    <cfRule type="containsText" priority="4" operator="containsText" text="Nivel 4">
      <formula>NOT(ISERROR(SEARCH("Nivel 4",S25)))</formula>
    </cfRule>
    <cfRule type="containsText" dxfId="222" priority="5" operator="containsText" text="Nivel 3">
      <formula>NOT(ISERROR(SEARCH("Nivel 3",S25)))</formula>
    </cfRule>
    <cfRule type="containsText" dxfId="221" priority="6" operator="containsText" text="Nivel 3">
      <formula>NOT(ISERROR(SEARCH("Nivel 3",S25)))</formula>
    </cfRule>
    <cfRule type="containsText" dxfId="220" priority="7" operator="containsText" text="Nivel 1">
      <formula>NOT(ISERROR(SEARCH("Nivel 1",S25)))</formula>
    </cfRule>
  </conditionalFormatting>
  <dataValidations count="7">
    <dataValidation type="list" allowBlank="1" showInputMessage="1" showErrorMessage="1" sqref="Q24">
      <formula1>LI</formula1>
    </dataValidation>
    <dataValidation type="list" allowBlank="1" showInputMessage="1" showErrorMessage="1" sqref="Q23">
      <formula1>NV</formula1>
    </dataValidation>
    <dataValidation type="list" allowBlank="1" showInputMessage="1" showErrorMessage="1" sqref="N21">
      <formula1>NI</formula1>
    </dataValidation>
    <dataValidation type="list" allowBlank="1" showInputMessage="1" showErrorMessage="1" sqref="H11:H25">
      <formula1>ri</formula1>
    </dataValidation>
    <dataValidation type="list" allowBlank="1" showInputMessage="1" showErrorMessage="1" sqref="Q11:Q22 Q25">
      <formula1>NC</formula1>
    </dataValidation>
    <dataValidation type="list" allowBlank="1" showInputMessage="1" showErrorMessage="1" sqref="N11:N20 N22:N25">
      <formula1>NE</formula1>
    </dataValidation>
    <dataValidation type="list" allowBlank="1" showInputMessage="1" showErrorMessage="1" sqref="M11:M25">
      <formula1>ND</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J12" workbookViewId="0">
      <selection activeCell="Z13" sqref="Z13:Z17"/>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575</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80" t="s">
        <v>15</v>
      </c>
      <c r="G10" s="80" t="s">
        <v>16</v>
      </c>
      <c r="H10" s="80" t="s">
        <v>17</v>
      </c>
      <c r="I10" s="204"/>
      <c r="J10" s="80" t="s">
        <v>18</v>
      </c>
      <c r="K10" s="80"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89.25" x14ac:dyDescent="0.25">
      <c r="A11" s="209" t="s">
        <v>313</v>
      </c>
      <c r="B11" s="200" t="s">
        <v>576</v>
      </c>
      <c r="C11" s="212" t="s">
        <v>594</v>
      </c>
      <c r="D11" s="212" t="s">
        <v>577</v>
      </c>
      <c r="E11" s="218" t="s">
        <v>39</v>
      </c>
      <c r="F11" s="81" t="s">
        <v>521</v>
      </c>
      <c r="G11" s="81" t="s">
        <v>522</v>
      </c>
      <c r="H11" s="81" t="s">
        <v>245</v>
      </c>
      <c r="I11" s="81" t="s">
        <v>579</v>
      </c>
      <c r="J11" s="6" t="s">
        <v>210</v>
      </c>
      <c r="K11" s="6" t="s">
        <v>530</v>
      </c>
      <c r="L11" s="81" t="s">
        <v>527</v>
      </c>
      <c r="M11" s="81">
        <v>2</v>
      </c>
      <c r="N11" s="81">
        <v>2</v>
      </c>
      <c r="O11" s="20">
        <v>4</v>
      </c>
      <c r="P11" s="21" t="s">
        <v>248</v>
      </c>
      <c r="Q11" s="85">
        <v>10</v>
      </c>
      <c r="R11" s="85">
        <f t="shared" ref="R11:R25" si="0">O11*Q11</f>
        <v>40</v>
      </c>
      <c r="S11" s="21" t="str">
        <f>IF(AND(R11&gt;149,R11&lt;501),"Nivel 2",IF(AND(R11&gt;599),"Nivel 1",IF(AND(R11&gt;39,R11&lt;121),"Nivel 3","Nivel 4")))</f>
        <v>Nivel 3</v>
      </c>
      <c r="T11" s="24" t="str">
        <f t="shared" ref="T11:T25" si="1">IF(AND(R11&gt;149,R11&lt;501),"No Aceptable o Aceptable con control específico",IF(AND(R11&gt;599),"No Aceptable",IF(AND(R11&gt;39,R11&lt;121),"Aceptable","Aceptable")))</f>
        <v>Aceptable</v>
      </c>
      <c r="U11" s="81">
        <v>1</v>
      </c>
      <c r="V11" s="81" t="s">
        <v>523</v>
      </c>
      <c r="W11" s="81" t="s">
        <v>39</v>
      </c>
      <c r="X11" s="81" t="s">
        <v>49</v>
      </c>
      <c r="Y11" s="81" t="s">
        <v>49</v>
      </c>
      <c r="Z11" s="81" t="s">
        <v>49</v>
      </c>
      <c r="AA11" s="208" t="s">
        <v>524</v>
      </c>
      <c r="AB11" s="184"/>
    </row>
    <row r="12" spans="1:28" ht="102" x14ac:dyDescent="0.25">
      <c r="A12" s="210"/>
      <c r="B12" s="201"/>
      <c r="C12" s="213"/>
      <c r="D12" s="214"/>
      <c r="E12" s="219"/>
      <c r="F12" s="81" t="s">
        <v>525</v>
      </c>
      <c r="G12" s="81" t="s">
        <v>341</v>
      </c>
      <c r="H12" s="81" t="s">
        <v>245</v>
      </c>
      <c r="I12" s="6" t="s">
        <v>528</v>
      </c>
      <c r="J12" s="6" t="s">
        <v>210</v>
      </c>
      <c r="K12" s="6" t="s">
        <v>530</v>
      </c>
      <c r="L12" s="6" t="s">
        <v>529</v>
      </c>
      <c r="M12" s="81">
        <v>2</v>
      </c>
      <c r="N12" s="81">
        <v>2</v>
      </c>
      <c r="O12" s="20">
        <v>4</v>
      </c>
      <c r="P12" s="21" t="s">
        <v>248</v>
      </c>
      <c r="Q12" s="85">
        <v>10</v>
      </c>
      <c r="R12" s="85">
        <v>40</v>
      </c>
      <c r="S12" s="21" t="s">
        <v>348</v>
      </c>
      <c r="T12" s="24" t="s">
        <v>349</v>
      </c>
      <c r="U12" s="81">
        <v>1</v>
      </c>
      <c r="V12" s="81" t="s">
        <v>531</v>
      </c>
      <c r="W12" s="81" t="s">
        <v>317</v>
      </c>
      <c r="X12" s="81" t="s">
        <v>211</v>
      </c>
      <c r="Y12" s="81" t="s">
        <v>49</v>
      </c>
      <c r="Z12" s="81" t="s">
        <v>49</v>
      </c>
      <c r="AA12" s="208"/>
      <c r="AB12" s="184"/>
    </row>
    <row r="13" spans="1:28" ht="76.5" x14ac:dyDescent="0.25">
      <c r="A13" s="210"/>
      <c r="B13" s="201"/>
      <c r="C13" s="213"/>
      <c r="D13" s="205" t="s">
        <v>580</v>
      </c>
      <c r="E13" s="219"/>
      <c r="F13" s="81" t="s">
        <v>450</v>
      </c>
      <c r="G13" s="81" t="s">
        <v>578</v>
      </c>
      <c r="H13" s="81" t="s">
        <v>288</v>
      </c>
      <c r="I13" s="189" t="s">
        <v>567</v>
      </c>
      <c r="J13" s="81" t="s">
        <v>210</v>
      </c>
      <c r="K13" s="81" t="s">
        <v>210</v>
      </c>
      <c r="L13" s="81" t="s">
        <v>600</v>
      </c>
      <c r="M13" s="81">
        <v>10</v>
      </c>
      <c r="N13" s="81">
        <v>1</v>
      </c>
      <c r="O13" s="20">
        <f t="shared" ref="O13:O24" si="2">M13*N13</f>
        <v>10</v>
      </c>
      <c r="P13" s="21" t="s">
        <v>362</v>
      </c>
      <c r="Q13" s="85">
        <v>25</v>
      </c>
      <c r="R13" s="85">
        <f t="shared" si="0"/>
        <v>250</v>
      </c>
      <c r="S13" s="21" t="str">
        <f>IF(AND(R13&gt;149,R13&lt;501),"Nivel 2",IF(AND(R13&gt;599),"Nivel 1",IF(AND(R13&gt;39,R13&lt;121),"Nivel 3","Nivel 4")))</f>
        <v>Nivel 2</v>
      </c>
      <c r="T13" s="36" t="str">
        <f t="shared" si="1"/>
        <v>No Aceptable o Aceptable con control específico</v>
      </c>
      <c r="U13" s="81">
        <v>1</v>
      </c>
      <c r="V13" s="207" t="s">
        <v>566</v>
      </c>
      <c r="W13" s="207" t="s">
        <v>356</v>
      </c>
      <c r="X13" s="207" t="s">
        <v>49</v>
      </c>
      <c r="Y13" s="207" t="s">
        <v>49</v>
      </c>
      <c r="Z13" s="207" t="s">
        <v>49</v>
      </c>
      <c r="AA13" s="208" t="s">
        <v>581</v>
      </c>
      <c r="AB13" s="184" t="s">
        <v>460</v>
      </c>
    </row>
    <row r="14" spans="1:28" ht="76.5" x14ac:dyDescent="0.25">
      <c r="A14" s="210"/>
      <c r="B14" s="201"/>
      <c r="C14" s="213"/>
      <c r="D14" s="205"/>
      <c r="E14" s="219"/>
      <c r="F14" s="81" t="s">
        <v>40</v>
      </c>
      <c r="G14" s="81" t="s">
        <v>532</v>
      </c>
      <c r="H14" s="81" t="s">
        <v>288</v>
      </c>
      <c r="I14" s="206"/>
      <c r="J14" s="6" t="s">
        <v>210</v>
      </c>
      <c r="K14" s="6" t="s">
        <v>210</v>
      </c>
      <c r="L14" s="6" t="s">
        <v>601</v>
      </c>
      <c r="M14" s="81">
        <v>2</v>
      </c>
      <c r="N14" s="81">
        <v>3</v>
      </c>
      <c r="O14" s="20">
        <v>6</v>
      </c>
      <c r="P14" s="21" t="s">
        <v>362</v>
      </c>
      <c r="Q14" s="85">
        <v>25</v>
      </c>
      <c r="R14" s="85">
        <v>150</v>
      </c>
      <c r="S14" s="21" t="s">
        <v>457</v>
      </c>
      <c r="T14" s="36" t="s">
        <v>458</v>
      </c>
      <c r="U14" s="81">
        <v>1</v>
      </c>
      <c r="V14" s="207"/>
      <c r="W14" s="207"/>
      <c r="X14" s="207"/>
      <c r="Y14" s="207"/>
      <c r="Z14" s="207"/>
      <c r="AA14" s="208"/>
      <c r="AB14" s="184"/>
    </row>
    <row r="15" spans="1:28" x14ac:dyDescent="0.25">
      <c r="A15" s="210"/>
      <c r="B15" s="201"/>
      <c r="C15" s="213"/>
      <c r="D15" s="205"/>
      <c r="E15" s="219"/>
      <c r="F15" s="81"/>
      <c r="G15" s="81"/>
      <c r="H15" s="81"/>
      <c r="I15" s="206"/>
      <c r="J15" s="6"/>
      <c r="K15" s="6"/>
      <c r="L15" s="6"/>
      <c r="M15" s="81"/>
      <c r="N15" s="81"/>
      <c r="O15" s="20"/>
      <c r="P15" s="21"/>
      <c r="Q15" s="85"/>
      <c r="R15" s="85"/>
      <c r="S15" s="21"/>
      <c r="T15" s="36"/>
      <c r="U15" s="81"/>
      <c r="V15" s="207"/>
      <c r="W15" s="207"/>
      <c r="X15" s="207"/>
      <c r="Y15" s="207"/>
      <c r="Z15" s="207"/>
      <c r="AA15" s="208"/>
      <c r="AB15" s="184"/>
    </row>
    <row r="16" spans="1:28" ht="51" x14ac:dyDescent="0.25">
      <c r="A16" s="210"/>
      <c r="B16" s="201"/>
      <c r="C16" s="213"/>
      <c r="D16" s="205"/>
      <c r="E16" s="219"/>
      <c r="F16" s="81" t="s">
        <v>572</v>
      </c>
      <c r="G16" s="81" t="s">
        <v>595</v>
      </c>
      <c r="H16" s="81" t="s">
        <v>476</v>
      </c>
      <c r="I16" s="206"/>
      <c r="J16" s="6" t="s">
        <v>210</v>
      </c>
      <c r="K16" s="6" t="s">
        <v>210</v>
      </c>
      <c r="L16" s="6" t="s">
        <v>574</v>
      </c>
      <c r="M16" s="81">
        <v>2</v>
      </c>
      <c r="N16" s="81">
        <v>1</v>
      </c>
      <c r="O16" s="20">
        <v>2</v>
      </c>
      <c r="P16" s="21" t="s">
        <v>248</v>
      </c>
      <c r="Q16" s="85">
        <v>10</v>
      </c>
      <c r="R16" s="85">
        <v>20</v>
      </c>
      <c r="S16" s="21" t="s">
        <v>425</v>
      </c>
      <c r="T16" s="36" t="s">
        <v>349</v>
      </c>
      <c r="U16" s="81">
        <v>1</v>
      </c>
      <c r="V16" s="207"/>
      <c r="W16" s="207"/>
      <c r="X16" s="207"/>
      <c r="Y16" s="207"/>
      <c r="Z16" s="207"/>
      <c r="AA16" s="208"/>
      <c r="AB16" s="184"/>
    </row>
    <row r="17" spans="1:28" x14ac:dyDescent="0.25">
      <c r="A17" s="210"/>
      <c r="B17" s="201"/>
      <c r="C17" s="213"/>
      <c r="D17" s="205"/>
      <c r="E17" s="219"/>
      <c r="F17" s="81"/>
      <c r="G17" s="81"/>
      <c r="H17" s="81"/>
      <c r="I17" s="206"/>
      <c r="J17" s="6"/>
      <c r="K17" s="6"/>
      <c r="L17" s="6"/>
      <c r="M17" s="81"/>
      <c r="N17" s="81"/>
      <c r="O17" s="20"/>
      <c r="P17" s="21"/>
      <c r="Q17" s="85"/>
      <c r="R17" s="85"/>
      <c r="S17" s="21"/>
      <c r="T17" s="174"/>
      <c r="U17" s="81"/>
      <c r="V17" s="207"/>
      <c r="W17" s="207"/>
      <c r="X17" s="207"/>
      <c r="Y17" s="207"/>
      <c r="Z17" s="207"/>
      <c r="AA17" s="208"/>
      <c r="AB17" s="184"/>
    </row>
    <row r="18" spans="1:28" ht="38.25" x14ac:dyDescent="0.25">
      <c r="A18" s="210"/>
      <c r="B18" s="201"/>
      <c r="C18" s="213"/>
      <c r="D18" s="205"/>
      <c r="E18" s="219"/>
      <c r="F18" s="81" t="s">
        <v>92</v>
      </c>
      <c r="G18" s="82" t="s">
        <v>464</v>
      </c>
      <c r="H18" s="81" t="s">
        <v>319</v>
      </c>
      <c r="I18" s="189" t="s">
        <v>546</v>
      </c>
      <c r="J18" s="81" t="s">
        <v>429</v>
      </c>
      <c r="K18" s="81" t="s">
        <v>424</v>
      </c>
      <c r="L18" s="81" t="s">
        <v>424</v>
      </c>
      <c r="M18" s="81">
        <v>2</v>
      </c>
      <c r="N18" s="81">
        <v>1</v>
      </c>
      <c r="O18" s="20">
        <v>2</v>
      </c>
      <c r="P18" s="21" t="s">
        <v>248</v>
      </c>
      <c r="Q18" s="85">
        <v>10</v>
      </c>
      <c r="R18" s="85">
        <v>20</v>
      </c>
      <c r="S18" s="21" t="s">
        <v>425</v>
      </c>
      <c r="T18" s="24" t="s">
        <v>349</v>
      </c>
      <c r="U18" s="81">
        <v>1</v>
      </c>
      <c r="V18" s="189" t="s">
        <v>427</v>
      </c>
      <c r="W18" s="81" t="s">
        <v>317</v>
      </c>
      <c r="X18" s="81" t="s">
        <v>211</v>
      </c>
      <c r="Y18" s="81" t="s">
        <v>49</v>
      </c>
      <c r="Z18" s="81" t="s">
        <v>49</v>
      </c>
      <c r="AA18" s="189" t="s">
        <v>548</v>
      </c>
      <c r="AB18" s="83" t="s">
        <v>49</v>
      </c>
    </row>
    <row r="19" spans="1:28" ht="38.25" x14ac:dyDescent="0.25">
      <c r="A19" s="210"/>
      <c r="B19" s="201"/>
      <c r="C19" s="213"/>
      <c r="D19" s="205"/>
      <c r="E19" s="219"/>
      <c r="F19" s="81" t="s">
        <v>388</v>
      </c>
      <c r="G19" s="82" t="s">
        <v>545</v>
      </c>
      <c r="H19" s="81" t="s">
        <v>280</v>
      </c>
      <c r="I19" s="190"/>
      <c r="J19" s="81" t="s">
        <v>210</v>
      </c>
      <c r="K19" s="81" t="s">
        <v>210</v>
      </c>
      <c r="L19" s="81" t="s">
        <v>547</v>
      </c>
      <c r="M19" s="81">
        <v>2</v>
      </c>
      <c r="N19" s="81">
        <v>3</v>
      </c>
      <c r="O19" s="20">
        <v>6</v>
      </c>
      <c r="P19" s="21" t="s">
        <v>391</v>
      </c>
      <c r="Q19" s="85">
        <v>10</v>
      </c>
      <c r="R19" s="85">
        <v>60</v>
      </c>
      <c r="S19" s="21" t="s">
        <v>348</v>
      </c>
      <c r="T19" s="36" t="s">
        <v>349</v>
      </c>
      <c r="U19" s="81"/>
      <c r="V19" s="190"/>
      <c r="W19" s="81"/>
      <c r="X19" s="81"/>
      <c r="Y19" s="81"/>
      <c r="Z19" s="81"/>
      <c r="AA19" s="190"/>
      <c r="AB19" s="83"/>
    </row>
    <row r="20" spans="1:28" x14ac:dyDescent="0.25">
      <c r="A20" s="210"/>
      <c r="B20" s="201"/>
      <c r="C20" s="213"/>
      <c r="D20" s="205"/>
      <c r="E20" s="219"/>
      <c r="F20" s="81"/>
      <c r="G20" s="81"/>
      <c r="H20" s="81"/>
      <c r="I20" s="81"/>
      <c r="J20" s="6"/>
      <c r="K20" s="6"/>
      <c r="L20" s="6"/>
      <c r="M20" s="81"/>
      <c r="N20" s="81"/>
      <c r="O20" s="20"/>
      <c r="P20" s="21"/>
      <c r="Q20" s="85"/>
      <c r="R20" s="85"/>
      <c r="S20" s="21"/>
      <c r="T20" s="36"/>
      <c r="U20" s="81"/>
      <c r="V20" s="81"/>
      <c r="W20" s="81"/>
      <c r="X20" s="81"/>
      <c r="Y20" s="81"/>
      <c r="Z20" s="81"/>
      <c r="AA20" s="82"/>
      <c r="AB20" s="83"/>
    </row>
    <row r="21" spans="1:28" ht="165.75" x14ac:dyDescent="0.25">
      <c r="A21" s="210"/>
      <c r="B21" s="201"/>
      <c r="C21" s="213"/>
      <c r="D21" s="205"/>
      <c r="E21" s="219"/>
      <c r="F21" s="81" t="s">
        <v>85</v>
      </c>
      <c r="G21" s="81" t="s">
        <v>191</v>
      </c>
      <c r="H21" s="81" t="s">
        <v>86</v>
      </c>
      <c r="I21" s="81" t="s">
        <v>87</v>
      </c>
      <c r="J21" s="81" t="s">
        <v>88</v>
      </c>
      <c r="K21" s="19" t="s">
        <v>44</v>
      </c>
      <c r="L21" s="19" t="s">
        <v>44</v>
      </c>
      <c r="M21" s="81">
        <v>6</v>
      </c>
      <c r="N21" s="81">
        <v>2</v>
      </c>
      <c r="O21" s="20">
        <f t="shared" ref="O21" si="3">M21*N21</f>
        <v>12</v>
      </c>
      <c r="P21" s="21" t="s">
        <v>47</v>
      </c>
      <c r="Q21" s="85">
        <v>25</v>
      </c>
      <c r="R21" s="85">
        <f t="shared" ref="R21" si="4">O21*Q21</f>
        <v>300</v>
      </c>
      <c r="S21" s="23" t="str">
        <f t="shared" ref="S21" si="5">IF(AND(R21&gt;149,R21&lt;501),"Nivel 2",IF(AND(R21&gt;599),"Nivel 1",IF(AND(R21&gt;39,R21&lt;121),"Nivel 3","Nivel 4")))</f>
        <v>Nivel 2</v>
      </c>
      <c r="T21" s="24" t="str">
        <f t="shared" ref="T21" si="6">IF(AND(R21&gt;149,R21&lt;501),"No Aceptable o Aceptable con control específico",IF(AND(R21&gt;599),"No Aceptable",IF(AND(R21&gt;39,R21&lt;121),"Aceptable","Aceptable")))</f>
        <v>No Aceptable o Aceptable con control específico</v>
      </c>
      <c r="U21" s="81">
        <v>1</v>
      </c>
      <c r="V21" s="82" t="s">
        <v>89</v>
      </c>
      <c r="W21" s="81" t="s">
        <v>39</v>
      </c>
      <c r="X21" s="81"/>
      <c r="Y21" s="81"/>
      <c r="Z21" s="81" t="s">
        <v>126</v>
      </c>
      <c r="AA21" s="189" t="s">
        <v>91</v>
      </c>
      <c r="AB21" s="83"/>
    </row>
    <row r="22" spans="1:28" x14ac:dyDescent="0.25">
      <c r="A22" s="210"/>
      <c r="B22" s="201"/>
      <c r="C22" s="213"/>
      <c r="D22" s="205"/>
      <c r="E22" s="219"/>
      <c r="F22" s="81"/>
      <c r="G22" s="81"/>
      <c r="H22" s="81"/>
      <c r="I22" s="81"/>
      <c r="J22" s="19"/>
      <c r="K22" s="19"/>
      <c r="L22" s="19"/>
      <c r="M22" s="81"/>
      <c r="N22" s="81"/>
      <c r="O22" s="20"/>
      <c r="P22" s="21"/>
      <c r="Q22" s="85"/>
      <c r="R22" s="85"/>
      <c r="S22" s="23"/>
      <c r="T22" s="36"/>
      <c r="U22" s="81"/>
      <c r="V22" s="82"/>
      <c r="W22" s="81"/>
      <c r="X22" s="81"/>
      <c r="Y22" s="81"/>
      <c r="Z22" s="81"/>
      <c r="AA22" s="190"/>
      <c r="AB22" s="83"/>
    </row>
    <row r="23" spans="1:28" ht="114.75" x14ac:dyDescent="0.25">
      <c r="A23" s="210"/>
      <c r="B23" s="201"/>
      <c r="C23" s="213"/>
      <c r="D23" s="84" t="s">
        <v>582</v>
      </c>
      <c r="E23" s="219"/>
      <c r="F23" s="8" t="s">
        <v>431</v>
      </c>
      <c r="G23" s="81" t="s">
        <v>583</v>
      </c>
      <c r="H23" s="81" t="s">
        <v>280</v>
      </c>
      <c r="I23" s="8" t="s">
        <v>433</v>
      </c>
      <c r="J23" s="26" t="s">
        <v>210</v>
      </c>
      <c r="K23" s="26" t="s">
        <v>44</v>
      </c>
      <c r="L23" s="26" t="s">
        <v>552</v>
      </c>
      <c r="M23" s="7">
        <v>2</v>
      </c>
      <c r="N23" s="8">
        <v>2</v>
      </c>
      <c r="O23" s="9">
        <f t="shared" si="2"/>
        <v>4</v>
      </c>
      <c r="P23" s="10" t="s">
        <v>248</v>
      </c>
      <c r="Q23" s="11">
        <v>10</v>
      </c>
      <c r="R23" s="12">
        <v>40</v>
      </c>
      <c r="S23" s="27" t="s">
        <v>348</v>
      </c>
      <c r="T23" s="29" t="str">
        <f t="shared" si="1"/>
        <v>Aceptable</v>
      </c>
      <c r="U23" s="77">
        <v>1</v>
      </c>
      <c r="V23" s="28" t="s">
        <v>436</v>
      </c>
      <c r="W23" s="7" t="s">
        <v>39</v>
      </c>
      <c r="X23" s="8" t="s">
        <v>49</v>
      </c>
      <c r="Y23" s="7" t="s">
        <v>49</v>
      </c>
      <c r="Z23" s="8" t="s">
        <v>584</v>
      </c>
      <c r="AA23" s="30" t="s">
        <v>585</v>
      </c>
      <c r="AB23" s="7" t="s">
        <v>586</v>
      </c>
    </row>
    <row r="24" spans="1:28" ht="102" x14ac:dyDescent="0.25">
      <c r="A24" s="210"/>
      <c r="B24" s="201"/>
      <c r="C24" s="213"/>
      <c r="D24" s="84" t="s">
        <v>590</v>
      </c>
      <c r="E24" s="219"/>
      <c r="F24" s="81" t="s">
        <v>587</v>
      </c>
      <c r="G24" s="81" t="s">
        <v>589</v>
      </c>
      <c r="H24" s="81" t="s">
        <v>588</v>
      </c>
      <c r="I24" s="81" t="s">
        <v>555</v>
      </c>
      <c r="J24" s="19" t="s">
        <v>556</v>
      </c>
      <c r="K24" s="19" t="s">
        <v>44</v>
      </c>
      <c r="L24" s="19" t="s">
        <v>557</v>
      </c>
      <c r="M24" s="81">
        <v>2</v>
      </c>
      <c r="N24" s="81">
        <v>3</v>
      </c>
      <c r="O24" s="20">
        <f t="shared" si="2"/>
        <v>6</v>
      </c>
      <c r="P24" s="21" t="s">
        <v>391</v>
      </c>
      <c r="Q24" s="85">
        <v>10</v>
      </c>
      <c r="R24" s="85">
        <f t="shared" si="0"/>
        <v>60</v>
      </c>
      <c r="S24" s="23" t="s">
        <v>148</v>
      </c>
      <c r="T24" s="24" t="str">
        <f t="shared" si="1"/>
        <v>Aceptable</v>
      </c>
      <c r="U24" s="81">
        <v>1</v>
      </c>
      <c r="V24" s="82" t="s">
        <v>559</v>
      </c>
      <c r="W24" s="81" t="s">
        <v>39</v>
      </c>
      <c r="X24" s="81" t="s">
        <v>49</v>
      </c>
      <c r="Y24" s="81" t="s">
        <v>49</v>
      </c>
      <c r="Z24" s="81" t="s">
        <v>49</v>
      </c>
      <c r="AA24" s="81" t="s">
        <v>560</v>
      </c>
      <c r="AB24" s="81" t="s">
        <v>471</v>
      </c>
    </row>
    <row r="25" spans="1:28" ht="409.5" x14ac:dyDescent="0.25">
      <c r="A25" s="211"/>
      <c r="B25" s="202"/>
      <c r="C25" s="214"/>
      <c r="D25" s="40" t="s">
        <v>516</v>
      </c>
      <c r="E25" s="220"/>
      <c r="F25" s="8" t="s">
        <v>95</v>
      </c>
      <c r="G25" s="81" t="s">
        <v>96</v>
      </c>
      <c r="H25" s="81" t="s">
        <v>97</v>
      </c>
      <c r="I25" s="8" t="s">
        <v>98</v>
      </c>
      <c r="J25" s="26" t="s">
        <v>44</v>
      </c>
      <c r="K25" s="26" t="s">
        <v>44</v>
      </c>
      <c r="L25" s="26" t="s">
        <v>99</v>
      </c>
      <c r="M25" s="7">
        <v>6</v>
      </c>
      <c r="N25" s="8">
        <v>1</v>
      </c>
      <c r="O25" s="9">
        <v>6</v>
      </c>
      <c r="P25" s="10" t="s">
        <v>362</v>
      </c>
      <c r="Q25" s="11">
        <v>100</v>
      </c>
      <c r="R25" s="12">
        <f t="shared" si="0"/>
        <v>600</v>
      </c>
      <c r="S25" s="31" t="str">
        <f t="shared" ref="S25" si="7">IF(AND(R25&gt;149,R25&lt;501),"Nivel 2",IF(AND(R25&gt;599),"Nivel 1",IF(AND(R25&gt;39,R25&lt;121),"Nivel 3","Nivel 4")))</f>
        <v>Nivel 1</v>
      </c>
      <c r="T25" s="13" t="str">
        <f t="shared" si="1"/>
        <v>No Aceptable</v>
      </c>
      <c r="U25" s="77">
        <v>1</v>
      </c>
      <c r="V25" s="28" t="s">
        <v>98</v>
      </c>
      <c r="W25" s="7" t="s">
        <v>356</v>
      </c>
      <c r="X25" s="8" t="s">
        <v>49</v>
      </c>
      <c r="Y25" s="7" t="s">
        <v>49</v>
      </c>
      <c r="Z25" s="8" t="s">
        <v>101</v>
      </c>
      <c r="AA25" s="30" t="s">
        <v>102</v>
      </c>
      <c r="AB25" s="7" t="s">
        <v>49</v>
      </c>
    </row>
  </sheetData>
  <mergeCells count="45">
    <mergeCell ref="A1:F4"/>
    <mergeCell ref="G1:Z1"/>
    <mergeCell ref="G2:Z4"/>
    <mergeCell ref="AA2:AB2"/>
    <mergeCell ref="AA3:AB3"/>
    <mergeCell ref="AA4:AB4"/>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1:A25"/>
    <mergeCell ref="B11:B25"/>
    <mergeCell ref="C11:C25"/>
    <mergeCell ref="D11:D12"/>
    <mergeCell ref="E11:E25"/>
    <mergeCell ref="D13:D22"/>
    <mergeCell ref="M9:S9"/>
    <mergeCell ref="U9:W9"/>
    <mergeCell ref="X9:AB9"/>
    <mergeCell ref="AA11:AA12"/>
    <mergeCell ref="AB11:AB12"/>
    <mergeCell ref="AA21:AA22"/>
    <mergeCell ref="Z13:Z17"/>
    <mergeCell ref="AA13:AA17"/>
    <mergeCell ref="AB13:AB17"/>
    <mergeCell ref="I18:I19"/>
    <mergeCell ref="V18:V19"/>
    <mergeCell ref="AA18:AA19"/>
    <mergeCell ref="I13:I17"/>
    <mergeCell ref="V13:V17"/>
    <mergeCell ref="W13:W17"/>
    <mergeCell ref="X13:X17"/>
    <mergeCell ref="Y13:Y17"/>
  </mergeCells>
  <conditionalFormatting sqref="P11:P20 P22">
    <cfRule type="containsText" dxfId="219" priority="52" operator="containsText" text="MUY ALTO">
      <formula>NOT(ISERROR(SEARCH("MUY ALTO",P11)))</formula>
    </cfRule>
    <cfRule type="containsText" dxfId="218" priority="53" operator="containsText" text="ALTO">
      <formula>NOT(ISERROR(SEARCH("ALTO",P11)))</formula>
    </cfRule>
    <cfRule type="containsText" dxfId="217" priority="54" operator="containsText" text="MEDIO">
      <formula>NOT(ISERROR(SEARCH("MEDIO",P11)))</formula>
    </cfRule>
    <cfRule type="containsText" dxfId="216" priority="55" operator="containsText" text="BAJO">
      <formula>NOT(ISERROR(SEARCH("BAJO",P11)))</formula>
    </cfRule>
  </conditionalFormatting>
  <conditionalFormatting sqref="S11:S20 S22">
    <cfRule type="containsText" dxfId="215" priority="45" operator="containsText" text="Nivel 3">
      <formula>NOT(ISERROR(SEARCH("Nivel 3",S11)))</formula>
    </cfRule>
    <cfRule type="containsText" dxfId="214" priority="46" operator="containsText" text="Nivel 2">
      <formula>NOT(ISERROR(SEARCH("Nivel 2",S11)))</formula>
    </cfRule>
    <cfRule type="containsText" dxfId="213" priority="47" operator="containsText" text="Nivel 4">
      <formula>NOT(ISERROR(SEARCH("Nivel 4",S11)))</formula>
    </cfRule>
    <cfRule type="containsText" priority="48" operator="containsText" text="Nivel 4">
      <formula>NOT(ISERROR(SEARCH("Nivel 4",S11)))</formula>
    </cfRule>
    <cfRule type="containsText" dxfId="212" priority="49" operator="containsText" text="Nivel 3">
      <formula>NOT(ISERROR(SEARCH("Nivel 3",S11)))</formula>
    </cfRule>
    <cfRule type="containsText" dxfId="211" priority="50" operator="containsText" text="Nivel 3">
      <formula>NOT(ISERROR(SEARCH("Nivel 3",S11)))</formula>
    </cfRule>
    <cfRule type="containsText" dxfId="210" priority="51" operator="containsText" text="Nivel 1">
      <formula>NOT(ISERROR(SEARCH("Nivel 1",S11)))</formula>
    </cfRule>
  </conditionalFormatting>
  <conditionalFormatting sqref="P21">
    <cfRule type="containsText" dxfId="209" priority="41" operator="containsText" text="MUY ALTO">
      <formula>NOT(ISERROR(SEARCH("MUY ALTO",P21)))</formula>
    </cfRule>
    <cfRule type="containsText" dxfId="208" priority="42" operator="containsText" text="ALTO">
      <formula>NOT(ISERROR(SEARCH("ALTO",P21)))</formula>
    </cfRule>
    <cfRule type="containsText" dxfId="207" priority="43" operator="containsText" text="MEDIO">
      <formula>NOT(ISERROR(SEARCH("MEDIO",P21)))</formula>
    </cfRule>
    <cfRule type="containsText" dxfId="206" priority="44" operator="containsText" text="BAJO">
      <formula>NOT(ISERROR(SEARCH("BAJO",P21)))</formula>
    </cfRule>
  </conditionalFormatting>
  <conditionalFormatting sqref="S21">
    <cfRule type="containsText" dxfId="205" priority="34" operator="containsText" text="Nivel 3">
      <formula>NOT(ISERROR(SEARCH("Nivel 3",S21)))</formula>
    </cfRule>
    <cfRule type="containsText" dxfId="204" priority="35" operator="containsText" text="Nivel 2">
      <formula>NOT(ISERROR(SEARCH("Nivel 2",S21)))</formula>
    </cfRule>
    <cfRule type="containsText" dxfId="203" priority="36" operator="containsText" text="Nivel 4">
      <formula>NOT(ISERROR(SEARCH("Nivel 4",S21)))</formula>
    </cfRule>
    <cfRule type="containsText" priority="37" operator="containsText" text="Nivel 4">
      <formula>NOT(ISERROR(SEARCH("Nivel 4",S21)))</formula>
    </cfRule>
    <cfRule type="containsText" dxfId="202" priority="38" operator="containsText" text="Nivel 3">
      <formula>NOT(ISERROR(SEARCH("Nivel 3",S21)))</formula>
    </cfRule>
    <cfRule type="containsText" dxfId="201" priority="39" operator="containsText" text="Nivel 3">
      <formula>NOT(ISERROR(SEARCH("Nivel 3",S21)))</formula>
    </cfRule>
    <cfRule type="containsText" dxfId="200" priority="40" operator="containsText" text="Nivel 1">
      <formula>NOT(ISERROR(SEARCH("Nivel 1",S21)))</formula>
    </cfRule>
  </conditionalFormatting>
  <conditionalFormatting sqref="P23">
    <cfRule type="containsText" dxfId="199" priority="30" operator="containsText" text="MUY ALTO">
      <formula>NOT(ISERROR(SEARCH("MUY ALTO",P23)))</formula>
    </cfRule>
    <cfRule type="containsText" dxfId="198" priority="31" operator="containsText" text="ALTO">
      <formula>NOT(ISERROR(SEARCH("ALTO",P23)))</formula>
    </cfRule>
    <cfRule type="containsText" dxfId="197" priority="32" operator="containsText" text="MEDIO">
      <formula>NOT(ISERROR(SEARCH("MEDIO",P23)))</formula>
    </cfRule>
    <cfRule type="containsText" dxfId="196" priority="33" operator="containsText" text="BAJO">
      <formula>NOT(ISERROR(SEARCH("BAJO",P23)))</formula>
    </cfRule>
  </conditionalFormatting>
  <conditionalFormatting sqref="S23">
    <cfRule type="containsText" dxfId="195" priority="23" operator="containsText" text="Nivel 3">
      <formula>NOT(ISERROR(SEARCH("Nivel 3",S23)))</formula>
    </cfRule>
    <cfRule type="containsText" dxfId="194" priority="24" operator="containsText" text="Nivel 2">
      <formula>NOT(ISERROR(SEARCH("Nivel 2",S23)))</formula>
    </cfRule>
    <cfRule type="containsText" dxfId="193" priority="25" operator="containsText" text="Nivel 4">
      <formula>NOT(ISERROR(SEARCH("Nivel 4",S23)))</formula>
    </cfRule>
    <cfRule type="containsText" priority="26" operator="containsText" text="Nivel 4">
      <formula>NOT(ISERROR(SEARCH("Nivel 4",S23)))</formula>
    </cfRule>
    <cfRule type="containsText" dxfId="192" priority="27" operator="containsText" text="Nivel 3">
      <formula>NOT(ISERROR(SEARCH("Nivel 3",S23)))</formula>
    </cfRule>
    <cfRule type="containsText" dxfId="191" priority="28" operator="containsText" text="Nivel 3">
      <formula>NOT(ISERROR(SEARCH("Nivel 3",S23)))</formula>
    </cfRule>
    <cfRule type="containsText" dxfId="190" priority="29" operator="containsText" text="Nivel 1">
      <formula>NOT(ISERROR(SEARCH("Nivel 1",S23)))</formula>
    </cfRule>
  </conditionalFormatting>
  <conditionalFormatting sqref="P24">
    <cfRule type="containsText" dxfId="189" priority="19" operator="containsText" text="MUY ALTO">
      <formula>NOT(ISERROR(SEARCH("MUY ALTO",P24)))</formula>
    </cfRule>
    <cfRule type="containsText" dxfId="188" priority="20" operator="containsText" text="ALTO">
      <formula>NOT(ISERROR(SEARCH("ALTO",P24)))</formula>
    </cfRule>
    <cfRule type="containsText" dxfId="187" priority="21" operator="containsText" text="MEDIO">
      <formula>NOT(ISERROR(SEARCH("MEDIO",P24)))</formula>
    </cfRule>
    <cfRule type="containsText" dxfId="186" priority="22" operator="containsText" text="BAJO">
      <formula>NOT(ISERROR(SEARCH("BAJO",P24)))</formula>
    </cfRule>
  </conditionalFormatting>
  <conditionalFormatting sqref="S24">
    <cfRule type="containsText" dxfId="185" priority="12" operator="containsText" text="Nivel 3">
      <formula>NOT(ISERROR(SEARCH("Nivel 3",S24)))</formula>
    </cfRule>
    <cfRule type="containsText" dxfId="184" priority="13" operator="containsText" text="Nivel 2">
      <formula>NOT(ISERROR(SEARCH("Nivel 2",S24)))</formula>
    </cfRule>
    <cfRule type="containsText" dxfId="183" priority="14" operator="containsText" text="Nivel 4">
      <formula>NOT(ISERROR(SEARCH("Nivel 4",S24)))</formula>
    </cfRule>
    <cfRule type="containsText" priority="15" operator="containsText" text="Nivel 4">
      <formula>NOT(ISERROR(SEARCH("Nivel 4",S24)))</formula>
    </cfRule>
    <cfRule type="containsText" dxfId="182" priority="16" operator="containsText" text="Nivel 3">
      <formula>NOT(ISERROR(SEARCH("Nivel 3",S24)))</formula>
    </cfRule>
    <cfRule type="containsText" dxfId="181" priority="17" operator="containsText" text="Nivel 3">
      <formula>NOT(ISERROR(SEARCH("Nivel 3",S24)))</formula>
    </cfRule>
    <cfRule type="containsText" dxfId="180" priority="18" operator="containsText" text="Nivel 1">
      <formula>NOT(ISERROR(SEARCH("Nivel 1",S24)))</formula>
    </cfRule>
  </conditionalFormatting>
  <conditionalFormatting sqref="P25">
    <cfRule type="containsText" dxfId="179" priority="8" operator="containsText" text="MUY ALTO">
      <formula>NOT(ISERROR(SEARCH("MUY ALTO",P25)))</formula>
    </cfRule>
    <cfRule type="containsText" dxfId="178" priority="9" operator="containsText" text="ALTO">
      <formula>NOT(ISERROR(SEARCH("ALTO",P25)))</formula>
    </cfRule>
    <cfRule type="containsText" dxfId="177" priority="10" operator="containsText" text="MEDIO">
      <formula>NOT(ISERROR(SEARCH("MEDIO",P25)))</formula>
    </cfRule>
    <cfRule type="containsText" dxfId="176" priority="11" operator="containsText" text="BAJO">
      <formula>NOT(ISERROR(SEARCH("BAJO",P25)))</formula>
    </cfRule>
  </conditionalFormatting>
  <conditionalFormatting sqref="S25">
    <cfRule type="containsText" dxfId="175" priority="1" operator="containsText" text="Nivel 3">
      <formula>NOT(ISERROR(SEARCH("Nivel 3",S25)))</formula>
    </cfRule>
    <cfRule type="containsText" dxfId="174" priority="2" operator="containsText" text="Nivel 2">
      <formula>NOT(ISERROR(SEARCH("Nivel 2",S25)))</formula>
    </cfRule>
    <cfRule type="containsText" dxfId="173" priority="3" operator="containsText" text="Nivel 4">
      <formula>NOT(ISERROR(SEARCH("Nivel 4",S25)))</formula>
    </cfRule>
    <cfRule type="containsText" priority="4" operator="containsText" text="Nivel 4">
      <formula>NOT(ISERROR(SEARCH("Nivel 4",S25)))</formula>
    </cfRule>
    <cfRule type="containsText" dxfId="172" priority="5" operator="containsText" text="Nivel 3">
      <formula>NOT(ISERROR(SEARCH("Nivel 3",S25)))</formula>
    </cfRule>
    <cfRule type="containsText" dxfId="171" priority="6" operator="containsText" text="Nivel 3">
      <formula>NOT(ISERROR(SEARCH("Nivel 3",S25)))</formula>
    </cfRule>
    <cfRule type="containsText" dxfId="170" priority="7" operator="containsText" text="Nivel 1">
      <formula>NOT(ISERROR(SEARCH("Nivel 1",S25)))</formula>
    </cfRule>
  </conditionalFormatting>
  <dataValidations count="7">
    <dataValidation type="list" allowBlank="1" showInputMessage="1" showErrorMessage="1" sqref="M11:M25">
      <formula1>ND</formula1>
    </dataValidation>
    <dataValidation type="list" allowBlank="1" showInputMessage="1" showErrorMessage="1" sqref="N11:N20 N22:N25">
      <formula1>NE</formula1>
    </dataValidation>
    <dataValidation type="list" allowBlank="1" showInputMessage="1" showErrorMessage="1" sqref="Q11:Q22 Q25">
      <formula1>NC</formula1>
    </dataValidation>
    <dataValidation type="list" allowBlank="1" showInputMessage="1" showErrorMessage="1" sqref="H11:H25">
      <formula1>ri</formula1>
    </dataValidation>
    <dataValidation type="list" allowBlank="1" showInputMessage="1" showErrorMessage="1" sqref="N21">
      <formula1>NI</formula1>
    </dataValidation>
    <dataValidation type="list" allowBlank="1" showInputMessage="1" showErrorMessage="1" sqref="Q23">
      <formula1>NV</formula1>
    </dataValidation>
    <dataValidation type="list" allowBlank="1" showInputMessage="1" showErrorMessage="1" sqref="Q24">
      <formula1>LI</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J13" workbookViewId="0">
      <selection activeCell="Z13" sqref="Z13:Z17"/>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591</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80" t="s">
        <v>15</v>
      </c>
      <c r="G10" s="80" t="s">
        <v>16</v>
      </c>
      <c r="H10" s="80" t="s">
        <v>17</v>
      </c>
      <c r="I10" s="204"/>
      <c r="J10" s="80" t="s">
        <v>18</v>
      </c>
      <c r="K10" s="80"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89.25" x14ac:dyDescent="0.25">
      <c r="A11" s="209" t="s">
        <v>313</v>
      </c>
      <c r="B11" s="200" t="s">
        <v>592</v>
      </c>
      <c r="C11" s="212" t="s">
        <v>593</v>
      </c>
      <c r="D11" s="212" t="s">
        <v>577</v>
      </c>
      <c r="E11" s="218" t="s">
        <v>39</v>
      </c>
      <c r="F11" s="81" t="s">
        <v>521</v>
      </c>
      <c r="G11" s="81" t="s">
        <v>522</v>
      </c>
      <c r="H11" s="81" t="s">
        <v>245</v>
      </c>
      <c r="I11" s="81" t="s">
        <v>579</v>
      </c>
      <c r="J11" s="6" t="s">
        <v>210</v>
      </c>
      <c r="K11" s="6" t="s">
        <v>530</v>
      </c>
      <c r="L11" s="81" t="s">
        <v>527</v>
      </c>
      <c r="M11" s="81">
        <v>2</v>
      </c>
      <c r="N11" s="81">
        <v>2</v>
      </c>
      <c r="O11" s="20">
        <v>4</v>
      </c>
      <c r="P11" s="21" t="s">
        <v>248</v>
      </c>
      <c r="Q11" s="85">
        <v>10</v>
      </c>
      <c r="R11" s="85">
        <f t="shared" ref="R11:R25" si="0">O11*Q11</f>
        <v>40</v>
      </c>
      <c r="S11" s="21" t="str">
        <f>IF(AND(R11&gt;149,R11&lt;501),"Nivel 2",IF(AND(R11&gt;599),"Nivel 1",IF(AND(R11&gt;39,R11&lt;121),"Nivel 3","Nivel 4")))</f>
        <v>Nivel 3</v>
      </c>
      <c r="T11" s="24" t="str">
        <f t="shared" ref="T11:T25" si="1">IF(AND(R11&gt;149,R11&lt;501),"No Aceptable o Aceptable con control específico",IF(AND(R11&gt;599),"No Aceptable",IF(AND(R11&gt;39,R11&lt;121),"Aceptable","Aceptable")))</f>
        <v>Aceptable</v>
      </c>
      <c r="U11" s="81">
        <v>2</v>
      </c>
      <c r="V11" s="81" t="s">
        <v>523</v>
      </c>
      <c r="W11" s="81" t="s">
        <v>39</v>
      </c>
      <c r="X11" s="81" t="s">
        <v>49</v>
      </c>
      <c r="Y11" s="81" t="s">
        <v>49</v>
      </c>
      <c r="Z11" s="81" t="s">
        <v>49</v>
      </c>
      <c r="AA11" s="208" t="s">
        <v>524</v>
      </c>
      <c r="AB11" s="184"/>
    </row>
    <row r="12" spans="1:28" ht="102" x14ac:dyDescent="0.25">
      <c r="A12" s="210"/>
      <c r="B12" s="201"/>
      <c r="C12" s="213"/>
      <c r="D12" s="214"/>
      <c r="E12" s="219"/>
      <c r="F12" s="81" t="s">
        <v>525</v>
      </c>
      <c r="G12" s="81" t="s">
        <v>341</v>
      </c>
      <c r="H12" s="81" t="s">
        <v>245</v>
      </c>
      <c r="I12" s="6" t="s">
        <v>528</v>
      </c>
      <c r="J12" s="6" t="s">
        <v>210</v>
      </c>
      <c r="K12" s="6" t="s">
        <v>530</v>
      </c>
      <c r="L12" s="6" t="s">
        <v>529</v>
      </c>
      <c r="M12" s="81">
        <v>2</v>
      </c>
      <c r="N12" s="81">
        <v>2</v>
      </c>
      <c r="O12" s="20">
        <v>4</v>
      </c>
      <c r="P12" s="21" t="s">
        <v>248</v>
      </c>
      <c r="Q12" s="85">
        <v>10</v>
      </c>
      <c r="R12" s="85">
        <v>40</v>
      </c>
      <c r="S12" s="21" t="s">
        <v>348</v>
      </c>
      <c r="T12" s="24" t="s">
        <v>349</v>
      </c>
      <c r="U12" s="81">
        <v>2</v>
      </c>
      <c r="V12" s="81" t="s">
        <v>531</v>
      </c>
      <c r="W12" s="81" t="s">
        <v>317</v>
      </c>
      <c r="X12" s="81" t="s">
        <v>211</v>
      </c>
      <c r="Y12" s="81" t="s">
        <v>49</v>
      </c>
      <c r="Z12" s="81" t="s">
        <v>49</v>
      </c>
      <c r="AA12" s="208"/>
      <c r="AB12" s="184"/>
    </row>
    <row r="13" spans="1:28" ht="76.5" x14ac:dyDescent="0.25">
      <c r="A13" s="210"/>
      <c r="B13" s="201"/>
      <c r="C13" s="213"/>
      <c r="D13" s="205" t="s">
        <v>580</v>
      </c>
      <c r="E13" s="219"/>
      <c r="F13" s="81" t="s">
        <v>450</v>
      </c>
      <c r="G13" s="81" t="s">
        <v>578</v>
      </c>
      <c r="H13" s="81" t="s">
        <v>288</v>
      </c>
      <c r="I13" s="189" t="s">
        <v>567</v>
      </c>
      <c r="J13" s="81" t="s">
        <v>210</v>
      </c>
      <c r="K13" s="81" t="s">
        <v>210</v>
      </c>
      <c r="L13" s="81" t="s">
        <v>599</v>
      </c>
      <c r="M13" s="81">
        <v>10</v>
      </c>
      <c r="N13" s="81">
        <v>1</v>
      </c>
      <c r="O13" s="20">
        <f t="shared" ref="O13:O23" si="2">M13*N13</f>
        <v>10</v>
      </c>
      <c r="P13" s="21" t="s">
        <v>362</v>
      </c>
      <c r="Q13" s="85">
        <v>25</v>
      </c>
      <c r="R13" s="85">
        <f t="shared" si="0"/>
        <v>250</v>
      </c>
      <c r="S13" s="21" t="str">
        <f>IF(AND(R13&gt;149,R13&lt;501),"Nivel 2",IF(AND(R13&gt;599),"Nivel 1",IF(AND(R13&gt;39,R13&lt;121),"Nivel 3","Nivel 4")))</f>
        <v>Nivel 2</v>
      </c>
      <c r="T13" s="36" t="str">
        <f t="shared" si="1"/>
        <v>No Aceptable o Aceptable con control específico</v>
      </c>
      <c r="U13" s="81">
        <v>2</v>
      </c>
      <c r="V13" s="207" t="s">
        <v>566</v>
      </c>
      <c r="W13" s="207" t="s">
        <v>356</v>
      </c>
      <c r="X13" s="207" t="s">
        <v>49</v>
      </c>
      <c r="Y13" s="207" t="s">
        <v>49</v>
      </c>
      <c r="Z13" s="207" t="s">
        <v>211</v>
      </c>
      <c r="AA13" s="208" t="s">
        <v>581</v>
      </c>
      <c r="AB13" s="184" t="s">
        <v>460</v>
      </c>
    </row>
    <row r="14" spans="1:28" ht="76.5" x14ac:dyDescent="0.25">
      <c r="A14" s="210"/>
      <c r="B14" s="201"/>
      <c r="C14" s="213"/>
      <c r="D14" s="205"/>
      <c r="E14" s="219"/>
      <c r="F14" s="81" t="s">
        <v>40</v>
      </c>
      <c r="G14" s="81" t="s">
        <v>578</v>
      </c>
      <c r="H14" s="81" t="s">
        <v>288</v>
      </c>
      <c r="I14" s="206"/>
      <c r="J14" s="6" t="s">
        <v>210</v>
      </c>
      <c r="K14" s="6" t="s">
        <v>210</v>
      </c>
      <c r="L14" s="6" t="s">
        <v>598</v>
      </c>
      <c r="M14" s="81">
        <v>2</v>
      </c>
      <c r="N14" s="81">
        <v>3</v>
      </c>
      <c r="O14" s="20">
        <v>6</v>
      </c>
      <c r="P14" s="21" t="s">
        <v>362</v>
      </c>
      <c r="Q14" s="85">
        <v>25</v>
      </c>
      <c r="R14" s="85">
        <v>150</v>
      </c>
      <c r="S14" s="21" t="s">
        <v>457</v>
      </c>
      <c r="T14" s="36" t="s">
        <v>458</v>
      </c>
      <c r="U14" s="81">
        <v>2</v>
      </c>
      <c r="V14" s="207"/>
      <c r="W14" s="207"/>
      <c r="X14" s="207"/>
      <c r="Y14" s="207"/>
      <c r="Z14" s="207"/>
      <c r="AA14" s="208"/>
      <c r="AB14" s="184"/>
    </row>
    <row r="15" spans="1:28" x14ac:dyDescent="0.25">
      <c r="A15" s="210"/>
      <c r="B15" s="201"/>
      <c r="C15" s="213"/>
      <c r="D15" s="205"/>
      <c r="E15" s="219"/>
      <c r="F15" s="81"/>
      <c r="G15" s="81"/>
      <c r="H15" s="81"/>
      <c r="I15" s="206"/>
      <c r="J15" s="6"/>
      <c r="K15" s="6"/>
      <c r="L15" s="6"/>
      <c r="M15" s="81"/>
      <c r="N15" s="81"/>
      <c r="O15" s="20"/>
      <c r="P15" s="21"/>
      <c r="Q15" s="85"/>
      <c r="R15" s="85"/>
      <c r="S15" s="21"/>
      <c r="T15" s="36"/>
      <c r="U15" s="81"/>
      <c r="V15" s="207"/>
      <c r="W15" s="207"/>
      <c r="X15" s="207"/>
      <c r="Y15" s="207"/>
      <c r="Z15" s="207"/>
      <c r="AA15" s="208"/>
      <c r="AB15" s="184"/>
    </row>
    <row r="16" spans="1:28" ht="63.75" x14ac:dyDescent="0.25">
      <c r="A16" s="210"/>
      <c r="B16" s="201"/>
      <c r="C16" s="213"/>
      <c r="D16" s="205"/>
      <c r="E16" s="219"/>
      <c r="F16" s="81" t="s">
        <v>572</v>
      </c>
      <c r="G16" s="81" t="s">
        <v>596</v>
      </c>
      <c r="H16" s="81" t="s">
        <v>476</v>
      </c>
      <c r="I16" s="206"/>
      <c r="J16" s="6" t="s">
        <v>210</v>
      </c>
      <c r="K16" s="6" t="s">
        <v>210</v>
      </c>
      <c r="L16" s="6" t="s">
        <v>597</v>
      </c>
      <c r="M16" s="81">
        <v>2</v>
      </c>
      <c r="N16" s="81">
        <v>1</v>
      </c>
      <c r="O16" s="20">
        <v>2</v>
      </c>
      <c r="P16" s="21" t="s">
        <v>248</v>
      </c>
      <c r="Q16" s="85">
        <v>10</v>
      </c>
      <c r="R16" s="85">
        <v>20</v>
      </c>
      <c r="S16" s="21" t="s">
        <v>425</v>
      </c>
      <c r="T16" s="36" t="s">
        <v>349</v>
      </c>
      <c r="U16" s="81">
        <v>2</v>
      </c>
      <c r="V16" s="207"/>
      <c r="W16" s="207"/>
      <c r="X16" s="207"/>
      <c r="Y16" s="207"/>
      <c r="Z16" s="207"/>
      <c r="AA16" s="208"/>
      <c r="AB16" s="184"/>
    </row>
    <row r="17" spans="1:28" x14ac:dyDescent="0.25">
      <c r="A17" s="210"/>
      <c r="B17" s="201"/>
      <c r="C17" s="213"/>
      <c r="D17" s="205"/>
      <c r="E17" s="219"/>
      <c r="F17" s="81"/>
      <c r="G17" s="81"/>
      <c r="H17" s="81"/>
      <c r="I17" s="206"/>
      <c r="J17" s="6"/>
      <c r="K17" s="6"/>
      <c r="L17" s="6"/>
      <c r="M17" s="81"/>
      <c r="N17" s="81"/>
      <c r="O17" s="20"/>
      <c r="P17" s="21"/>
      <c r="Q17" s="85"/>
      <c r="R17" s="85"/>
      <c r="S17" s="21"/>
      <c r="T17" s="174"/>
      <c r="U17" s="81"/>
      <c r="V17" s="207"/>
      <c r="W17" s="207"/>
      <c r="X17" s="207"/>
      <c r="Y17" s="207"/>
      <c r="Z17" s="207"/>
      <c r="AA17" s="208"/>
      <c r="AB17" s="184"/>
    </row>
    <row r="18" spans="1:28" ht="38.25" x14ac:dyDescent="0.25">
      <c r="A18" s="210"/>
      <c r="B18" s="201"/>
      <c r="C18" s="213"/>
      <c r="D18" s="205"/>
      <c r="E18" s="219"/>
      <c r="F18" s="81" t="s">
        <v>92</v>
      </c>
      <c r="G18" s="82" t="s">
        <v>464</v>
      </c>
      <c r="H18" s="81" t="s">
        <v>319</v>
      </c>
      <c r="I18" s="189" t="s">
        <v>546</v>
      </c>
      <c r="J18" s="81" t="s">
        <v>429</v>
      </c>
      <c r="K18" s="81" t="s">
        <v>424</v>
      </c>
      <c r="L18" s="81" t="s">
        <v>424</v>
      </c>
      <c r="M18" s="81">
        <v>2</v>
      </c>
      <c r="N18" s="81">
        <v>1</v>
      </c>
      <c r="O18" s="20">
        <v>2</v>
      </c>
      <c r="P18" s="21" t="s">
        <v>248</v>
      </c>
      <c r="Q18" s="85">
        <v>10</v>
      </c>
      <c r="R18" s="85">
        <v>20</v>
      </c>
      <c r="S18" s="21" t="s">
        <v>425</v>
      </c>
      <c r="T18" s="24" t="s">
        <v>349</v>
      </c>
      <c r="U18" s="81">
        <v>2</v>
      </c>
      <c r="V18" s="189" t="s">
        <v>427</v>
      </c>
      <c r="W18" s="81" t="s">
        <v>317</v>
      </c>
      <c r="X18" s="81" t="s">
        <v>211</v>
      </c>
      <c r="Y18" s="81" t="s">
        <v>49</v>
      </c>
      <c r="Z18" s="81" t="s">
        <v>49</v>
      </c>
      <c r="AA18" s="189" t="s">
        <v>548</v>
      </c>
      <c r="AB18" s="83" t="s">
        <v>49</v>
      </c>
    </row>
    <row r="19" spans="1:28" ht="38.25" x14ac:dyDescent="0.25">
      <c r="A19" s="210"/>
      <c r="B19" s="201"/>
      <c r="C19" s="213"/>
      <c r="D19" s="205"/>
      <c r="E19" s="219"/>
      <c r="F19" s="81" t="s">
        <v>388</v>
      </c>
      <c r="G19" s="82" t="s">
        <v>545</v>
      </c>
      <c r="H19" s="81" t="s">
        <v>280</v>
      </c>
      <c r="I19" s="190"/>
      <c r="J19" s="81" t="s">
        <v>210</v>
      </c>
      <c r="K19" s="81" t="s">
        <v>210</v>
      </c>
      <c r="L19" s="81" t="s">
        <v>547</v>
      </c>
      <c r="M19" s="81">
        <v>2</v>
      </c>
      <c r="N19" s="81">
        <v>3</v>
      </c>
      <c r="O19" s="20">
        <v>6</v>
      </c>
      <c r="P19" s="21" t="s">
        <v>391</v>
      </c>
      <c r="Q19" s="85">
        <v>10</v>
      </c>
      <c r="R19" s="85">
        <v>60</v>
      </c>
      <c r="S19" s="21" t="s">
        <v>348</v>
      </c>
      <c r="T19" s="36" t="s">
        <v>349</v>
      </c>
      <c r="U19" s="81"/>
      <c r="V19" s="190"/>
      <c r="W19" s="81"/>
      <c r="X19" s="81"/>
      <c r="Y19" s="81"/>
      <c r="Z19" s="81"/>
      <c r="AA19" s="190"/>
      <c r="AB19" s="83"/>
    </row>
    <row r="20" spans="1:28" x14ac:dyDescent="0.25">
      <c r="A20" s="210"/>
      <c r="B20" s="201"/>
      <c r="C20" s="213"/>
      <c r="D20" s="205"/>
      <c r="E20" s="219"/>
      <c r="F20" s="81"/>
      <c r="G20" s="81"/>
      <c r="H20" s="81"/>
      <c r="I20" s="81"/>
      <c r="J20" s="6"/>
      <c r="K20" s="6"/>
      <c r="L20" s="6"/>
      <c r="M20" s="81"/>
      <c r="N20" s="81"/>
      <c r="O20" s="20"/>
      <c r="P20" s="21"/>
      <c r="Q20" s="85"/>
      <c r="R20" s="85"/>
      <c r="S20" s="21"/>
      <c r="T20" s="36"/>
      <c r="U20" s="81"/>
      <c r="V20" s="81"/>
      <c r="W20" s="81"/>
      <c r="X20" s="81"/>
      <c r="Y20" s="81"/>
      <c r="Z20" s="81"/>
      <c r="AA20" s="82"/>
      <c r="AB20" s="83"/>
    </row>
    <row r="21" spans="1:28" ht="165.75" x14ac:dyDescent="0.25">
      <c r="A21" s="210"/>
      <c r="B21" s="201"/>
      <c r="C21" s="213"/>
      <c r="D21" s="205"/>
      <c r="E21" s="219"/>
      <c r="F21" s="81" t="s">
        <v>85</v>
      </c>
      <c r="G21" s="81" t="s">
        <v>191</v>
      </c>
      <c r="H21" s="81" t="s">
        <v>86</v>
      </c>
      <c r="I21" s="81" t="s">
        <v>87</v>
      </c>
      <c r="J21" s="81" t="s">
        <v>88</v>
      </c>
      <c r="K21" s="19" t="s">
        <v>44</v>
      </c>
      <c r="L21" s="19" t="s">
        <v>44</v>
      </c>
      <c r="M21" s="81">
        <v>6</v>
      </c>
      <c r="N21" s="81">
        <v>2</v>
      </c>
      <c r="O21" s="20">
        <f t="shared" ref="O21" si="3">M21*N21</f>
        <v>12</v>
      </c>
      <c r="P21" s="21" t="s">
        <v>47</v>
      </c>
      <c r="Q21" s="85">
        <v>25</v>
      </c>
      <c r="R21" s="85">
        <f t="shared" ref="R21" si="4">O21*Q21</f>
        <v>300</v>
      </c>
      <c r="S21" s="23" t="str">
        <f t="shared" ref="S21" si="5">IF(AND(R21&gt;149,R21&lt;501),"Nivel 2",IF(AND(R21&gt;599),"Nivel 1",IF(AND(R21&gt;39,R21&lt;121),"Nivel 3","Nivel 4")))</f>
        <v>Nivel 2</v>
      </c>
      <c r="T21" s="24" t="str">
        <f t="shared" ref="T21" si="6">IF(AND(R21&gt;149,R21&lt;501),"No Aceptable o Aceptable con control específico",IF(AND(R21&gt;599),"No Aceptable",IF(AND(R21&gt;39,R21&lt;121),"Aceptable","Aceptable")))</f>
        <v>No Aceptable o Aceptable con control específico</v>
      </c>
      <c r="U21" s="81">
        <v>2</v>
      </c>
      <c r="V21" s="82" t="s">
        <v>89</v>
      </c>
      <c r="W21" s="81" t="s">
        <v>39</v>
      </c>
      <c r="X21" s="81"/>
      <c r="Y21" s="81"/>
      <c r="Z21" s="81" t="s">
        <v>126</v>
      </c>
      <c r="AA21" s="189" t="s">
        <v>91</v>
      </c>
      <c r="AB21" s="83"/>
    </row>
    <row r="22" spans="1:28" x14ac:dyDescent="0.25">
      <c r="A22" s="210"/>
      <c r="B22" s="201"/>
      <c r="C22" s="213"/>
      <c r="D22" s="205"/>
      <c r="E22" s="219"/>
      <c r="F22" s="81"/>
      <c r="G22" s="81"/>
      <c r="H22" s="81"/>
      <c r="I22" s="81"/>
      <c r="J22" s="19"/>
      <c r="K22" s="19"/>
      <c r="L22" s="19"/>
      <c r="M22" s="81"/>
      <c r="N22" s="81"/>
      <c r="O22" s="20"/>
      <c r="P22" s="21"/>
      <c r="Q22" s="85"/>
      <c r="R22" s="85"/>
      <c r="S22" s="23"/>
      <c r="T22" s="36"/>
      <c r="U22" s="81"/>
      <c r="V22" s="82"/>
      <c r="W22" s="81"/>
      <c r="X22" s="81"/>
      <c r="Y22" s="81"/>
      <c r="Z22" s="81"/>
      <c r="AA22" s="190"/>
      <c r="AB22" s="83"/>
    </row>
    <row r="23" spans="1:28" ht="114.75" x14ac:dyDescent="0.25">
      <c r="A23" s="210"/>
      <c r="B23" s="201"/>
      <c r="C23" s="213"/>
      <c r="D23" s="84" t="s">
        <v>603</v>
      </c>
      <c r="E23" s="219"/>
      <c r="F23" s="8" t="s">
        <v>431</v>
      </c>
      <c r="G23" s="81" t="s">
        <v>604</v>
      </c>
      <c r="H23" s="81" t="s">
        <v>280</v>
      </c>
      <c r="I23" s="8" t="s">
        <v>433</v>
      </c>
      <c r="J23" s="26" t="s">
        <v>210</v>
      </c>
      <c r="K23" s="26" t="s">
        <v>44</v>
      </c>
      <c r="L23" s="26" t="s">
        <v>552</v>
      </c>
      <c r="M23" s="7">
        <v>2</v>
      </c>
      <c r="N23" s="8">
        <v>2</v>
      </c>
      <c r="O23" s="9">
        <f t="shared" si="2"/>
        <v>4</v>
      </c>
      <c r="P23" s="10" t="s">
        <v>248</v>
      </c>
      <c r="Q23" s="11">
        <v>10</v>
      </c>
      <c r="R23" s="12">
        <v>40</v>
      </c>
      <c r="S23" s="27" t="s">
        <v>348</v>
      </c>
      <c r="T23" s="29" t="str">
        <f t="shared" si="1"/>
        <v>Aceptable</v>
      </c>
      <c r="U23" s="77">
        <v>2</v>
      </c>
      <c r="V23" s="28" t="s">
        <v>436</v>
      </c>
      <c r="W23" s="7" t="s">
        <v>39</v>
      </c>
      <c r="X23" s="8" t="s">
        <v>49</v>
      </c>
      <c r="Y23" s="7" t="s">
        <v>49</v>
      </c>
      <c r="Z23" s="8" t="s">
        <v>584</v>
      </c>
      <c r="AA23" s="30" t="s">
        <v>585</v>
      </c>
      <c r="AB23" s="7" t="s">
        <v>586</v>
      </c>
    </row>
    <row r="24" spans="1:28" ht="91.5" x14ac:dyDescent="0.25">
      <c r="A24" s="210"/>
      <c r="B24" s="201"/>
      <c r="C24" s="213"/>
      <c r="D24" s="84" t="s">
        <v>602</v>
      </c>
      <c r="E24" s="219"/>
      <c r="F24" s="81" t="s">
        <v>605</v>
      </c>
      <c r="G24" s="81" t="s">
        <v>606</v>
      </c>
      <c r="H24" s="81" t="s">
        <v>245</v>
      </c>
      <c r="I24" s="81" t="s">
        <v>607</v>
      </c>
      <c r="J24" s="19" t="s">
        <v>210</v>
      </c>
      <c r="K24" s="19" t="s">
        <v>44</v>
      </c>
      <c r="L24" s="19" t="s">
        <v>608</v>
      </c>
      <c r="M24" s="81">
        <v>2</v>
      </c>
      <c r="N24" s="81">
        <v>2</v>
      </c>
      <c r="O24" s="20">
        <v>4</v>
      </c>
      <c r="P24" s="21" t="s">
        <v>248</v>
      </c>
      <c r="Q24" s="85">
        <v>10</v>
      </c>
      <c r="R24" s="85">
        <f t="shared" si="0"/>
        <v>40</v>
      </c>
      <c r="S24" s="23" t="s">
        <v>348</v>
      </c>
      <c r="T24" s="24" t="str">
        <f t="shared" si="1"/>
        <v>Aceptable</v>
      </c>
      <c r="U24" s="81">
        <v>2</v>
      </c>
      <c r="V24" s="82" t="s">
        <v>609</v>
      </c>
      <c r="W24" s="81" t="s">
        <v>39</v>
      </c>
      <c r="X24" s="81" t="s">
        <v>49</v>
      </c>
      <c r="Y24" s="81" t="s">
        <v>49</v>
      </c>
      <c r="Z24" s="81" t="s">
        <v>49</v>
      </c>
      <c r="AA24" s="81" t="s">
        <v>610</v>
      </c>
      <c r="AB24" s="81"/>
    </row>
    <row r="25" spans="1:28" ht="409.5" x14ac:dyDescent="0.25">
      <c r="A25" s="211"/>
      <c r="B25" s="202"/>
      <c r="C25" s="214"/>
      <c r="D25" s="40" t="s">
        <v>516</v>
      </c>
      <c r="E25" s="220"/>
      <c r="F25" s="8" t="s">
        <v>95</v>
      </c>
      <c r="G25" s="81" t="s">
        <v>96</v>
      </c>
      <c r="H25" s="81" t="s">
        <v>97</v>
      </c>
      <c r="I25" s="8" t="s">
        <v>98</v>
      </c>
      <c r="J25" s="26" t="s">
        <v>44</v>
      </c>
      <c r="K25" s="26" t="s">
        <v>44</v>
      </c>
      <c r="L25" s="26" t="s">
        <v>99</v>
      </c>
      <c r="M25" s="7">
        <v>6</v>
      </c>
      <c r="N25" s="8">
        <v>1</v>
      </c>
      <c r="O25" s="9">
        <v>6</v>
      </c>
      <c r="P25" s="10" t="s">
        <v>362</v>
      </c>
      <c r="Q25" s="11">
        <v>100</v>
      </c>
      <c r="R25" s="12">
        <f t="shared" si="0"/>
        <v>600</v>
      </c>
      <c r="S25" s="31" t="str">
        <f t="shared" ref="S25" si="7">IF(AND(R25&gt;149,R25&lt;501),"Nivel 2",IF(AND(R25&gt;599),"Nivel 1",IF(AND(R25&gt;39,R25&lt;121),"Nivel 3","Nivel 4")))</f>
        <v>Nivel 1</v>
      </c>
      <c r="T25" s="13" t="str">
        <f t="shared" si="1"/>
        <v>No Aceptable</v>
      </c>
      <c r="U25" s="77">
        <v>2</v>
      </c>
      <c r="V25" s="28" t="s">
        <v>98</v>
      </c>
      <c r="W25" s="7" t="s">
        <v>356</v>
      </c>
      <c r="X25" s="8" t="s">
        <v>49</v>
      </c>
      <c r="Y25" s="7" t="s">
        <v>49</v>
      </c>
      <c r="Z25" s="8" t="s">
        <v>101</v>
      </c>
      <c r="AA25" s="30" t="s">
        <v>102</v>
      </c>
      <c r="AB25" s="7" t="s">
        <v>49</v>
      </c>
    </row>
  </sheetData>
  <mergeCells count="45">
    <mergeCell ref="A1:F4"/>
    <mergeCell ref="G1:Z1"/>
    <mergeCell ref="G2:Z4"/>
    <mergeCell ref="AA2:AB2"/>
    <mergeCell ref="AA3:AB3"/>
    <mergeCell ref="AA4:AB4"/>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1:A25"/>
    <mergeCell ref="B11:B25"/>
    <mergeCell ref="C11:C25"/>
    <mergeCell ref="D11:D12"/>
    <mergeCell ref="E11:E25"/>
    <mergeCell ref="D13:D22"/>
    <mergeCell ref="M9:S9"/>
    <mergeCell ref="U9:W9"/>
    <mergeCell ref="X9:AB9"/>
    <mergeCell ref="AA11:AA12"/>
    <mergeCell ref="AB11:AB12"/>
    <mergeCell ref="AA21:AA22"/>
    <mergeCell ref="Z13:Z17"/>
    <mergeCell ref="AA13:AA17"/>
    <mergeCell ref="AB13:AB17"/>
    <mergeCell ref="I18:I19"/>
    <mergeCell ref="V18:V19"/>
    <mergeCell ref="AA18:AA19"/>
    <mergeCell ref="I13:I17"/>
    <mergeCell ref="V13:V17"/>
    <mergeCell ref="W13:W17"/>
    <mergeCell ref="X13:X17"/>
    <mergeCell ref="Y13:Y17"/>
  </mergeCells>
  <conditionalFormatting sqref="P11:P20 P22">
    <cfRule type="containsText" dxfId="169" priority="52" operator="containsText" text="MUY ALTO">
      <formula>NOT(ISERROR(SEARCH("MUY ALTO",P11)))</formula>
    </cfRule>
    <cfRule type="containsText" dxfId="168" priority="53" operator="containsText" text="ALTO">
      <formula>NOT(ISERROR(SEARCH("ALTO",P11)))</formula>
    </cfRule>
    <cfRule type="containsText" dxfId="167" priority="54" operator="containsText" text="MEDIO">
      <formula>NOT(ISERROR(SEARCH("MEDIO",P11)))</formula>
    </cfRule>
    <cfRule type="containsText" dxfId="166" priority="55" operator="containsText" text="BAJO">
      <formula>NOT(ISERROR(SEARCH("BAJO",P11)))</formula>
    </cfRule>
  </conditionalFormatting>
  <conditionalFormatting sqref="S11:S20 S22">
    <cfRule type="containsText" dxfId="165" priority="45" operator="containsText" text="Nivel 3">
      <formula>NOT(ISERROR(SEARCH("Nivel 3",S11)))</formula>
    </cfRule>
    <cfRule type="containsText" dxfId="164" priority="46" operator="containsText" text="Nivel 2">
      <formula>NOT(ISERROR(SEARCH("Nivel 2",S11)))</formula>
    </cfRule>
    <cfRule type="containsText" dxfId="163" priority="47" operator="containsText" text="Nivel 4">
      <formula>NOT(ISERROR(SEARCH("Nivel 4",S11)))</formula>
    </cfRule>
    <cfRule type="containsText" priority="48" operator="containsText" text="Nivel 4">
      <formula>NOT(ISERROR(SEARCH("Nivel 4",S11)))</formula>
    </cfRule>
    <cfRule type="containsText" dxfId="162" priority="49" operator="containsText" text="Nivel 3">
      <formula>NOT(ISERROR(SEARCH("Nivel 3",S11)))</formula>
    </cfRule>
    <cfRule type="containsText" dxfId="161" priority="50" operator="containsText" text="Nivel 3">
      <formula>NOT(ISERROR(SEARCH("Nivel 3",S11)))</formula>
    </cfRule>
    <cfRule type="containsText" dxfId="160" priority="51" operator="containsText" text="Nivel 1">
      <formula>NOT(ISERROR(SEARCH("Nivel 1",S11)))</formula>
    </cfRule>
  </conditionalFormatting>
  <conditionalFormatting sqref="P21">
    <cfRule type="containsText" dxfId="159" priority="41" operator="containsText" text="MUY ALTO">
      <formula>NOT(ISERROR(SEARCH("MUY ALTO",P21)))</formula>
    </cfRule>
    <cfRule type="containsText" dxfId="158" priority="42" operator="containsText" text="ALTO">
      <formula>NOT(ISERROR(SEARCH("ALTO",P21)))</formula>
    </cfRule>
    <cfRule type="containsText" dxfId="157" priority="43" operator="containsText" text="MEDIO">
      <formula>NOT(ISERROR(SEARCH("MEDIO",P21)))</formula>
    </cfRule>
    <cfRule type="containsText" dxfId="156" priority="44" operator="containsText" text="BAJO">
      <formula>NOT(ISERROR(SEARCH("BAJO",P21)))</formula>
    </cfRule>
  </conditionalFormatting>
  <conditionalFormatting sqref="S21">
    <cfRule type="containsText" dxfId="155" priority="34" operator="containsText" text="Nivel 3">
      <formula>NOT(ISERROR(SEARCH("Nivel 3",S21)))</formula>
    </cfRule>
    <cfRule type="containsText" dxfId="154" priority="35" operator="containsText" text="Nivel 2">
      <formula>NOT(ISERROR(SEARCH("Nivel 2",S21)))</formula>
    </cfRule>
    <cfRule type="containsText" dxfId="153" priority="36" operator="containsText" text="Nivel 4">
      <formula>NOT(ISERROR(SEARCH("Nivel 4",S21)))</formula>
    </cfRule>
    <cfRule type="containsText" priority="37" operator="containsText" text="Nivel 4">
      <formula>NOT(ISERROR(SEARCH("Nivel 4",S21)))</formula>
    </cfRule>
    <cfRule type="containsText" dxfId="152" priority="38" operator="containsText" text="Nivel 3">
      <formula>NOT(ISERROR(SEARCH("Nivel 3",S21)))</formula>
    </cfRule>
    <cfRule type="containsText" dxfId="151" priority="39" operator="containsText" text="Nivel 3">
      <formula>NOT(ISERROR(SEARCH("Nivel 3",S21)))</formula>
    </cfRule>
    <cfRule type="containsText" dxfId="150" priority="40" operator="containsText" text="Nivel 1">
      <formula>NOT(ISERROR(SEARCH("Nivel 1",S21)))</formula>
    </cfRule>
  </conditionalFormatting>
  <conditionalFormatting sqref="P23">
    <cfRule type="containsText" dxfId="149" priority="30" operator="containsText" text="MUY ALTO">
      <formula>NOT(ISERROR(SEARCH("MUY ALTO",P23)))</formula>
    </cfRule>
    <cfRule type="containsText" dxfId="148" priority="31" operator="containsText" text="ALTO">
      <formula>NOT(ISERROR(SEARCH("ALTO",P23)))</formula>
    </cfRule>
    <cfRule type="containsText" dxfId="147" priority="32" operator="containsText" text="MEDIO">
      <formula>NOT(ISERROR(SEARCH("MEDIO",P23)))</formula>
    </cfRule>
    <cfRule type="containsText" dxfId="146" priority="33" operator="containsText" text="BAJO">
      <formula>NOT(ISERROR(SEARCH("BAJO",P23)))</formula>
    </cfRule>
  </conditionalFormatting>
  <conditionalFormatting sqref="S23">
    <cfRule type="containsText" dxfId="145" priority="23" operator="containsText" text="Nivel 3">
      <formula>NOT(ISERROR(SEARCH("Nivel 3",S23)))</formula>
    </cfRule>
    <cfRule type="containsText" dxfId="144" priority="24" operator="containsText" text="Nivel 2">
      <formula>NOT(ISERROR(SEARCH("Nivel 2",S23)))</formula>
    </cfRule>
    <cfRule type="containsText" dxfId="143" priority="25" operator="containsText" text="Nivel 4">
      <formula>NOT(ISERROR(SEARCH("Nivel 4",S23)))</formula>
    </cfRule>
    <cfRule type="containsText" priority="26" operator="containsText" text="Nivel 4">
      <formula>NOT(ISERROR(SEARCH("Nivel 4",S23)))</formula>
    </cfRule>
    <cfRule type="containsText" dxfId="142" priority="27" operator="containsText" text="Nivel 3">
      <formula>NOT(ISERROR(SEARCH("Nivel 3",S23)))</formula>
    </cfRule>
    <cfRule type="containsText" dxfId="141" priority="28" operator="containsText" text="Nivel 3">
      <formula>NOT(ISERROR(SEARCH("Nivel 3",S23)))</formula>
    </cfRule>
    <cfRule type="containsText" dxfId="140" priority="29" operator="containsText" text="Nivel 1">
      <formula>NOT(ISERROR(SEARCH("Nivel 1",S23)))</formula>
    </cfRule>
  </conditionalFormatting>
  <conditionalFormatting sqref="P24">
    <cfRule type="containsText" dxfId="139" priority="19" operator="containsText" text="MUY ALTO">
      <formula>NOT(ISERROR(SEARCH("MUY ALTO",P24)))</formula>
    </cfRule>
    <cfRule type="containsText" dxfId="138" priority="20" operator="containsText" text="ALTO">
      <formula>NOT(ISERROR(SEARCH("ALTO",P24)))</formula>
    </cfRule>
    <cfRule type="containsText" dxfId="137" priority="21" operator="containsText" text="MEDIO">
      <formula>NOT(ISERROR(SEARCH("MEDIO",P24)))</formula>
    </cfRule>
    <cfRule type="containsText" dxfId="136" priority="22" operator="containsText" text="BAJO">
      <formula>NOT(ISERROR(SEARCH("BAJO",P24)))</formula>
    </cfRule>
  </conditionalFormatting>
  <conditionalFormatting sqref="S24">
    <cfRule type="containsText" dxfId="135" priority="12" operator="containsText" text="Nivel 3">
      <formula>NOT(ISERROR(SEARCH("Nivel 3",S24)))</formula>
    </cfRule>
    <cfRule type="containsText" dxfId="134" priority="13" operator="containsText" text="Nivel 2">
      <formula>NOT(ISERROR(SEARCH("Nivel 2",S24)))</formula>
    </cfRule>
    <cfRule type="containsText" dxfId="133" priority="14" operator="containsText" text="Nivel 4">
      <formula>NOT(ISERROR(SEARCH("Nivel 4",S24)))</formula>
    </cfRule>
    <cfRule type="containsText" priority="15" operator="containsText" text="Nivel 4">
      <formula>NOT(ISERROR(SEARCH("Nivel 4",S24)))</formula>
    </cfRule>
    <cfRule type="containsText" dxfId="132" priority="16" operator="containsText" text="Nivel 3">
      <formula>NOT(ISERROR(SEARCH("Nivel 3",S24)))</formula>
    </cfRule>
    <cfRule type="containsText" dxfId="131" priority="17" operator="containsText" text="Nivel 3">
      <formula>NOT(ISERROR(SEARCH("Nivel 3",S24)))</formula>
    </cfRule>
    <cfRule type="containsText" dxfId="130" priority="18" operator="containsText" text="Nivel 1">
      <formula>NOT(ISERROR(SEARCH("Nivel 1",S24)))</formula>
    </cfRule>
  </conditionalFormatting>
  <conditionalFormatting sqref="P25">
    <cfRule type="containsText" dxfId="129" priority="8" operator="containsText" text="MUY ALTO">
      <formula>NOT(ISERROR(SEARCH("MUY ALTO",P25)))</formula>
    </cfRule>
    <cfRule type="containsText" dxfId="128" priority="9" operator="containsText" text="ALTO">
      <formula>NOT(ISERROR(SEARCH("ALTO",P25)))</formula>
    </cfRule>
    <cfRule type="containsText" dxfId="127" priority="10" operator="containsText" text="MEDIO">
      <formula>NOT(ISERROR(SEARCH("MEDIO",P25)))</formula>
    </cfRule>
    <cfRule type="containsText" dxfId="126" priority="11" operator="containsText" text="BAJO">
      <formula>NOT(ISERROR(SEARCH("BAJO",P25)))</formula>
    </cfRule>
  </conditionalFormatting>
  <conditionalFormatting sqref="S25">
    <cfRule type="containsText" dxfId="125" priority="1" operator="containsText" text="Nivel 3">
      <formula>NOT(ISERROR(SEARCH("Nivel 3",S25)))</formula>
    </cfRule>
    <cfRule type="containsText" dxfId="124" priority="2" operator="containsText" text="Nivel 2">
      <formula>NOT(ISERROR(SEARCH("Nivel 2",S25)))</formula>
    </cfRule>
    <cfRule type="containsText" dxfId="123" priority="3" operator="containsText" text="Nivel 4">
      <formula>NOT(ISERROR(SEARCH("Nivel 4",S25)))</formula>
    </cfRule>
    <cfRule type="containsText" priority="4" operator="containsText" text="Nivel 4">
      <formula>NOT(ISERROR(SEARCH("Nivel 4",S25)))</formula>
    </cfRule>
    <cfRule type="containsText" dxfId="122" priority="5" operator="containsText" text="Nivel 3">
      <formula>NOT(ISERROR(SEARCH("Nivel 3",S25)))</formula>
    </cfRule>
    <cfRule type="containsText" dxfId="121" priority="6" operator="containsText" text="Nivel 3">
      <formula>NOT(ISERROR(SEARCH("Nivel 3",S25)))</formula>
    </cfRule>
    <cfRule type="containsText" dxfId="120" priority="7" operator="containsText" text="Nivel 1">
      <formula>NOT(ISERROR(SEARCH("Nivel 1",S25)))</formula>
    </cfRule>
  </conditionalFormatting>
  <dataValidations count="7">
    <dataValidation type="list" allowBlank="1" showInputMessage="1" showErrorMessage="1" sqref="Q24">
      <formula1>LI</formula1>
    </dataValidation>
    <dataValidation type="list" allowBlank="1" showInputMessage="1" showErrorMessage="1" sqref="Q23">
      <formula1>NV</formula1>
    </dataValidation>
    <dataValidation type="list" allowBlank="1" showInputMessage="1" showErrorMessage="1" sqref="N21">
      <formula1>NI</formula1>
    </dataValidation>
    <dataValidation type="list" allowBlank="1" showInputMessage="1" showErrorMessage="1" sqref="H11:H25">
      <formula1>ri</formula1>
    </dataValidation>
    <dataValidation type="list" allowBlank="1" showInputMessage="1" showErrorMessage="1" sqref="Q11:Q22 Q25">
      <formula1>NC</formula1>
    </dataValidation>
    <dataValidation type="list" allowBlank="1" showInputMessage="1" showErrorMessage="1" sqref="N11:N20 N22:N25">
      <formula1>NE</formula1>
    </dataValidation>
    <dataValidation type="list" allowBlank="1" showInputMessage="1" showErrorMessage="1" sqref="M11:M25">
      <formula1>ND</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D24" workbookViewId="0">
      <selection activeCell="G1" sqref="A1:AB37"/>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611</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168" t="s">
        <v>15</v>
      </c>
      <c r="G10" s="168" t="s">
        <v>16</v>
      </c>
      <c r="H10" s="168" t="s">
        <v>17</v>
      </c>
      <c r="I10" s="204"/>
      <c r="J10" s="168" t="s">
        <v>18</v>
      </c>
      <c r="K10" s="168"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89.25" x14ac:dyDescent="0.25">
      <c r="A11" s="209" t="s">
        <v>313</v>
      </c>
      <c r="B11" s="200"/>
      <c r="C11" s="212" t="s">
        <v>593</v>
      </c>
      <c r="D11" s="212" t="s">
        <v>577</v>
      </c>
      <c r="E11" s="218" t="s">
        <v>39</v>
      </c>
      <c r="F11" s="171" t="s">
        <v>521</v>
      </c>
      <c r="G11" s="171" t="s">
        <v>522</v>
      </c>
      <c r="H11" s="171" t="s">
        <v>245</v>
      </c>
      <c r="I11" s="171" t="s">
        <v>579</v>
      </c>
      <c r="J11" s="6" t="s">
        <v>210</v>
      </c>
      <c r="K11" s="6" t="s">
        <v>530</v>
      </c>
      <c r="L11" s="171" t="s">
        <v>527</v>
      </c>
      <c r="M11" s="171">
        <v>2</v>
      </c>
      <c r="N11" s="171">
        <v>2</v>
      </c>
      <c r="O11" s="20">
        <v>4</v>
      </c>
      <c r="P11" s="21" t="s">
        <v>248</v>
      </c>
      <c r="Q11" s="173">
        <v>10</v>
      </c>
      <c r="R11" s="173">
        <f t="shared" ref="R11:R23" si="0">O11*Q11</f>
        <v>40</v>
      </c>
      <c r="S11" s="21" t="str">
        <f>IF(AND(R11&gt;149,R11&lt;501),"Nivel 2",IF(AND(R11&gt;599),"Nivel 1",IF(AND(R11&gt;39,R11&lt;121),"Nivel 3","Nivel 4")))</f>
        <v>Nivel 3</v>
      </c>
      <c r="T11" s="24" t="str">
        <f t="shared" ref="T11:T23" si="1">IF(AND(R11&gt;149,R11&lt;501),"No Aceptable o Aceptable con control específico",IF(AND(R11&gt;599),"No Aceptable",IF(AND(R11&gt;39,R11&lt;121),"Aceptable","Aceptable")))</f>
        <v>Aceptable</v>
      </c>
      <c r="U11" s="171">
        <v>1</v>
      </c>
      <c r="V11" s="171" t="s">
        <v>523</v>
      </c>
      <c r="W11" s="171" t="s">
        <v>39</v>
      </c>
      <c r="X11" s="171" t="s">
        <v>49</v>
      </c>
      <c r="Y11" s="171" t="s">
        <v>49</v>
      </c>
      <c r="Z11" s="171" t="s">
        <v>49</v>
      </c>
      <c r="AA11" s="208" t="s">
        <v>524</v>
      </c>
      <c r="AB11" s="184"/>
    </row>
    <row r="12" spans="1:28" ht="102" x14ac:dyDescent="0.25">
      <c r="A12" s="210"/>
      <c r="B12" s="201"/>
      <c r="C12" s="213"/>
      <c r="D12" s="214"/>
      <c r="E12" s="219"/>
      <c r="F12" s="171" t="s">
        <v>525</v>
      </c>
      <c r="G12" s="171" t="s">
        <v>341</v>
      </c>
      <c r="H12" s="171" t="s">
        <v>245</v>
      </c>
      <c r="I12" s="6" t="s">
        <v>528</v>
      </c>
      <c r="J12" s="6" t="s">
        <v>210</v>
      </c>
      <c r="K12" s="6" t="s">
        <v>530</v>
      </c>
      <c r="L12" s="6" t="s">
        <v>529</v>
      </c>
      <c r="M12" s="171">
        <v>2</v>
      </c>
      <c r="N12" s="171">
        <v>2</v>
      </c>
      <c r="O12" s="20">
        <v>4</v>
      </c>
      <c r="P12" s="21" t="s">
        <v>248</v>
      </c>
      <c r="Q12" s="173">
        <v>10</v>
      </c>
      <c r="R12" s="173">
        <v>40</v>
      </c>
      <c r="S12" s="21" t="s">
        <v>348</v>
      </c>
      <c r="T12" s="24" t="s">
        <v>349</v>
      </c>
      <c r="U12" s="171">
        <v>1</v>
      </c>
      <c r="V12" s="171" t="s">
        <v>531</v>
      </c>
      <c r="W12" s="171" t="s">
        <v>317</v>
      </c>
      <c r="X12" s="171" t="s">
        <v>211</v>
      </c>
      <c r="Y12" s="171" t="s">
        <v>49</v>
      </c>
      <c r="Z12" s="171" t="s">
        <v>49</v>
      </c>
      <c r="AA12" s="208"/>
      <c r="AB12" s="184"/>
    </row>
    <row r="13" spans="1:28" ht="76.5" x14ac:dyDescent="0.25">
      <c r="A13" s="210"/>
      <c r="B13" s="201"/>
      <c r="C13" s="213"/>
      <c r="D13" s="205" t="s">
        <v>580</v>
      </c>
      <c r="E13" s="219"/>
      <c r="F13" s="171" t="s">
        <v>450</v>
      </c>
      <c r="G13" s="171" t="s">
        <v>578</v>
      </c>
      <c r="H13" s="171" t="s">
        <v>288</v>
      </c>
      <c r="I13" s="189" t="s">
        <v>614</v>
      </c>
      <c r="J13" s="171" t="s">
        <v>210</v>
      </c>
      <c r="K13" s="171" t="s">
        <v>210</v>
      </c>
      <c r="L13" s="171" t="s">
        <v>599</v>
      </c>
      <c r="M13" s="171">
        <v>10</v>
      </c>
      <c r="N13" s="171">
        <v>1</v>
      </c>
      <c r="O13" s="20">
        <f t="shared" ref="O13" si="2">M13*N13</f>
        <v>10</v>
      </c>
      <c r="P13" s="21" t="s">
        <v>362</v>
      </c>
      <c r="Q13" s="173">
        <v>25</v>
      </c>
      <c r="R13" s="173">
        <f t="shared" si="0"/>
        <v>250</v>
      </c>
      <c r="S13" s="21" t="str">
        <f>IF(AND(R13&gt;149,R13&lt;501),"Nivel 2",IF(AND(R13&gt;599),"Nivel 1",IF(AND(R13&gt;39,R13&lt;121),"Nivel 3","Nivel 4")))</f>
        <v>Nivel 2</v>
      </c>
      <c r="T13" s="36" t="str">
        <f t="shared" si="1"/>
        <v>No Aceptable o Aceptable con control específico</v>
      </c>
      <c r="U13" s="171">
        <v>1</v>
      </c>
      <c r="V13" s="207" t="s">
        <v>616</v>
      </c>
      <c r="W13" s="207" t="s">
        <v>356</v>
      </c>
      <c r="X13" s="207" t="s">
        <v>49</v>
      </c>
      <c r="Y13" s="207" t="s">
        <v>49</v>
      </c>
      <c r="Z13" s="207" t="s">
        <v>617</v>
      </c>
      <c r="AA13" s="208" t="s">
        <v>581</v>
      </c>
      <c r="AB13" s="184" t="s">
        <v>460</v>
      </c>
    </row>
    <row r="14" spans="1:28" ht="76.5" x14ac:dyDescent="0.25">
      <c r="A14" s="210"/>
      <c r="B14" s="201"/>
      <c r="C14" s="213"/>
      <c r="D14" s="205"/>
      <c r="E14" s="219"/>
      <c r="F14" s="171" t="s">
        <v>40</v>
      </c>
      <c r="G14" s="171" t="s">
        <v>578</v>
      </c>
      <c r="H14" s="171" t="s">
        <v>288</v>
      </c>
      <c r="I14" s="206"/>
      <c r="J14" s="6" t="s">
        <v>210</v>
      </c>
      <c r="K14" s="6" t="s">
        <v>210</v>
      </c>
      <c r="L14" s="6" t="s">
        <v>598</v>
      </c>
      <c r="M14" s="171">
        <v>2</v>
      </c>
      <c r="N14" s="171">
        <v>3</v>
      </c>
      <c r="O14" s="20">
        <v>6</v>
      </c>
      <c r="P14" s="21" t="s">
        <v>362</v>
      </c>
      <c r="Q14" s="173">
        <v>25</v>
      </c>
      <c r="R14" s="173">
        <v>150</v>
      </c>
      <c r="S14" s="21" t="s">
        <v>457</v>
      </c>
      <c r="T14" s="36" t="s">
        <v>458</v>
      </c>
      <c r="U14" s="171">
        <v>1</v>
      </c>
      <c r="V14" s="207"/>
      <c r="W14" s="207"/>
      <c r="X14" s="207"/>
      <c r="Y14" s="207"/>
      <c r="Z14" s="207"/>
      <c r="AA14" s="208"/>
      <c r="AB14" s="184"/>
    </row>
    <row r="15" spans="1:28" x14ac:dyDescent="0.25">
      <c r="A15" s="210"/>
      <c r="B15" s="201"/>
      <c r="C15" s="213"/>
      <c r="D15" s="205"/>
      <c r="E15" s="219"/>
      <c r="F15" s="171"/>
      <c r="G15" s="171"/>
      <c r="H15" s="171"/>
      <c r="I15" s="206"/>
      <c r="J15" s="6"/>
      <c r="K15" s="6"/>
      <c r="L15" s="6"/>
      <c r="M15" s="171"/>
      <c r="N15" s="171"/>
      <c r="O15" s="20"/>
      <c r="P15" s="21"/>
      <c r="Q15" s="173"/>
      <c r="R15" s="173"/>
      <c r="S15" s="21"/>
      <c r="T15" s="36"/>
      <c r="U15" s="171"/>
      <c r="V15" s="207"/>
      <c r="W15" s="207"/>
      <c r="X15" s="207"/>
      <c r="Y15" s="207"/>
      <c r="Z15" s="207"/>
      <c r="AA15" s="208"/>
      <c r="AB15" s="184"/>
    </row>
    <row r="16" spans="1:28" x14ac:dyDescent="0.25">
      <c r="A16" s="210"/>
      <c r="B16" s="201"/>
      <c r="C16" s="213"/>
      <c r="D16" s="205"/>
      <c r="E16" s="219"/>
      <c r="F16" s="171"/>
      <c r="G16" s="171"/>
      <c r="H16" s="171"/>
      <c r="I16" s="206"/>
      <c r="J16" s="6"/>
      <c r="K16" s="6"/>
      <c r="L16" s="6"/>
      <c r="M16" s="171"/>
      <c r="N16" s="171"/>
      <c r="O16" s="20"/>
      <c r="P16" s="21"/>
      <c r="Q16" s="173"/>
      <c r="R16" s="173"/>
      <c r="S16" s="21"/>
      <c r="T16" s="36"/>
      <c r="U16" s="171"/>
      <c r="V16" s="207"/>
      <c r="W16" s="207"/>
      <c r="X16" s="207"/>
      <c r="Y16" s="207"/>
      <c r="Z16" s="207"/>
      <c r="AA16" s="208"/>
      <c r="AB16" s="184"/>
    </row>
    <row r="17" spans="1:28" ht="63.75" x14ac:dyDescent="0.25">
      <c r="A17" s="210"/>
      <c r="B17" s="201"/>
      <c r="C17" s="213"/>
      <c r="D17" s="205"/>
      <c r="E17" s="219"/>
      <c r="F17" s="171" t="s">
        <v>612</v>
      </c>
      <c r="G17" s="171" t="s">
        <v>613</v>
      </c>
      <c r="H17" s="171" t="s">
        <v>245</v>
      </c>
      <c r="I17" s="206"/>
      <c r="J17" s="6" t="s">
        <v>210</v>
      </c>
      <c r="K17" s="6" t="s">
        <v>210</v>
      </c>
      <c r="L17" s="6" t="s">
        <v>615</v>
      </c>
      <c r="M17" s="171">
        <v>6</v>
      </c>
      <c r="N17" s="171">
        <v>3</v>
      </c>
      <c r="O17" s="20">
        <v>18</v>
      </c>
      <c r="P17" s="21" t="s">
        <v>259</v>
      </c>
      <c r="Q17" s="173">
        <v>25</v>
      </c>
      <c r="R17" s="173">
        <v>450</v>
      </c>
      <c r="S17" s="21" t="s">
        <v>363</v>
      </c>
      <c r="T17" s="174" t="s">
        <v>364</v>
      </c>
      <c r="U17" s="171">
        <v>1</v>
      </c>
      <c r="V17" s="207"/>
      <c r="W17" s="207"/>
      <c r="X17" s="207"/>
      <c r="Y17" s="207"/>
      <c r="Z17" s="207"/>
      <c r="AA17" s="208"/>
      <c r="AB17" s="184"/>
    </row>
    <row r="18" spans="1:28" ht="38.25" x14ac:dyDescent="0.25">
      <c r="A18" s="210"/>
      <c r="B18" s="201"/>
      <c r="C18" s="213"/>
      <c r="D18" s="205"/>
      <c r="E18" s="219"/>
      <c r="F18" s="171" t="s">
        <v>92</v>
      </c>
      <c r="G18" s="172" t="s">
        <v>464</v>
      </c>
      <c r="H18" s="171" t="s">
        <v>319</v>
      </c>
      <c r="I18" s="189" t="s">
        <v>546</v>
      </c>
      <c r="J18" s="171" t="s">
        <v>429</v>
      </c>
      <c r="K18" s="171" t="s">
        <v>424</v>
      </c>
      <c r="L18" s="171" t="s">
        <v>424</v>
      </c>
      <c r="M18" s="171">
        <v>2</v>
      </c>
      <c r="N18" s="171">
        <v>1</v>
      </c>
      <c r="O18" s="20">
        <v>2</v>
      </c>
      <c r="P18" s="21" t="s">
        <v>248</v>
      </c>
      <c r="Q18" s="173">
        <v>10</v>
      </c>
      <c r="R18" s="173">
        <v>20</v>
      </c>
      <c r="S18" s="21" t="s">
        <v>425</v>
      </c>
      <c r="T18" s="24" t="s">
        <v>349</v>
      </c>
      <c r="U18" s="171">
        <v>1</v>
      </c>
      <c r="V18" s="189" t="s">
        <v>427</v>
      </c>
      <c r="W18" s="171" t="s">
        <v>317</v>
      </c>
      <c r="X18" s="171" t="s">
        <v>211</v>
      </c>
      <c r="Y18" s="171" t="s">
        <v>49</v>
      </c>
      <c r="Z18" s="171" t="s">
        <v>49</v>
      </c>
      <c r="AA18" s="189" t="s">
        <v>548</v>
      </c>
      <c r="AB18" s="169" t="s">
        <v>49</v>
      </c>
    </row>
    <row r="19" spans="1:28" ht="38.25" x14ac:dyDescent="0.25">
      <c r="A19" s="210"/>
      <c r="B19" s="201"/>
      <c r="C19" s="213"/>
      <c r="D19" s="205"/>
      <c r="E19" s="219"/>
      <c r="F19" s="171" t="s">
        <v>388</v>
      </c>
      <c r="G19" s="172" t="s">
        <v>545</v>
      </c>
      <c r="H19" s="171" t="s">
        <v>280</v>
      </c>
      <c r="I19" s="190"/>
      <c r="J19" s="171" t="s">
        <v>210</v>
      </c>
      <c r="K19" s="171" t="s">
        <v>210</v>
      </c>
      <c r="L19" s="171" t="s">
        <v>547</v>
      </c>
      <c r="M19" s="171">
        <v>2</v>
      </c>
      <c r="N19" s="171">
        <v>3</v>
      </c>
      <c r="O19" s="20">
        <v>6</v>
      </c>
      <c r="P19" s="21" t="s">
        <v>391</v>
      </c>
      <c r="Q19" s="173">
        <v>10</v>
      </c>
      <c r="R19" s="173">
        <v>60</v>
      </c>
      <c r="S19" s="21" t="s">
        <v>348</v>
      </c>
      <c r="T19" s="36" t="s">
        <v>349</v>
      </c>
      <c r="U19" s="171"/>
      <c r="V19" s="190"/>
      <c r="W19" s="171"/>
      <c r="X19" s="171"/>
      <c r="Y19" s="171"/>
      <c r="Z19" s="171"/>
      <c r="AA19" s="190"/>
      <c r="AB19" s="169"/>
    </row>
    <row r="20" spans="1:28" x14ac:dyDescent="0.25">
      <c r="A20" s="210"/>
      <c r="B20" s="201"/>
      <c r="C20" s="213"/>
      <c r="D20" s="205"/>
      <c r="E20" s="219"/>
      <c r="F20" s="171"/>
      <c r="G20" s="171"/>
      <c r="H20" s="171"/>
      <c r="I20" s="171"/>
      <c r="J20" s="6"/>
      <c r="K20" s="6"/>
      <c r="L20" s="6"/>
      <c r="M20" s="171"/>
      <c r="N20" s="171"/>
      <c r="O20" s="20"/>
      <c r="P20" s="21"/>
      <c r="Q20" s="173"/>
      <c r="R20" s="173"/>
      <c r="S20" s="21"/>
      <c r="T20" s="36"/>
      <c r="U20" s="171"/>
      <c r="V20" s="171"/>
      <c r="W20" s="171"/>
      <c r="X20" s="171"/>
      <c r="Y20" s="171"/>
      <c r="Z20" s="171"/>
      <c r="AA20" s="172"/>
      <c r="AB20" s="169"/>
    </row>
    <row r="21" spans="1:28" ht="165.75" x14ac:dyDescent="0.25">
      <c r="A21" s="210"/>
      <c r="B21" s="201"/>
      <c r="C21" s="213"/>
      <c r="D21" s="205"/>
      <c r="E21" s="219"/>
      <c r="F21" s="171" t="s">
        <v>85</v>
      </c>
      <c r="G21" s="171" t="s">
        <v>191</v>
      </c>
      <c r="H21" s="171" t="s">
        <v>86</v>
      </c>
      <c r="I21" s="171" t="s">
        <v>87</v>
      </c>
      <c r="J21" s="171" t="s">
        <v>88</v>
      </c>
      <c r="K21" s="19" t="s">
        <v>44</v>
      </c>
      <c r="L21" s="19" t="s">
        <v>44</v>
      </c>
      <c r="M21" s="171">
        <v>6</v>
      </c>
      <c r="N21" s="171">
        <v>2</v>
      </c>
      <c r="O21" s="20">
        <f t="shared" ref="O21" si="3">M21*N21</f>
        <v>12</v>
      </c>
      <c r="P21" s="21" t="s">
        <v>47</v>
      </c>
      <c r="Q21" s="173">
        <v>25</v>
      </c>
      <c r="R21" s="173">
        <f t="shared" ref="R21" si="4">O21*Q21</f>
        <v>300</v>
      </c>
      <c r="S21" s="23" t="str">
        <f t="shared" ref="S21" si="5">IF(AND(R21&gt;149,R21&lt;501),"Nivel 2",IF(AND(R21&gt;599),"Nivel 1",IF(AND(R21&gt;39,R21&lt;121),"Nivel 3","Nivel 4")))</f>
        <v>Nivel 2</v>
      </c>
      <c r="T21" s="24" t="str">
        <f t="shared" ref="T21" si="6">IF(AND(R21&gt;149,R21&lt;501),"No Aceptable o Aceptable con control específico",IF(AND(R21&gt;599),"No Aceptable",IF(AND(R21&gt;39,R21&lt;121),"Aceptable","Aceptable")))</f>
        <v>No Aceptable o Aceptable con control específico</v>
      </c>
      <c r="U21" s="171">
        <v>1</v>
      </c>
      <c r="V21" s="172" t="s">
        <v>89</v>
      </c>
      <c r="W21" s="171" t="s">
        <v>39</v>
      </c>
      <c r="X21" s="171"/>
      <c r="Y21" s="171"/>
      <c r="Z21" s="171" t="s">
        <v>126</v>
      </c>
      <c r="AA21" s="189" t="s">
        <v>91</v>
      </c>
      <c r="AB21" s="169"/>
    </row>
    <row r="22" spans="1:28" ht="89.25" x14ac:dyDescent="0.25">
      <c r="A22" s="210"/>
      <c r="B22" s="201"/>
      <c r="C22" s="213"/>
      <c r="D22" s="205"/>
      <c r="E22" s="219"/>
      <c r="F22" s="171" t="s">
        <v>103</v>
      </c>
      <c r="G22" s="171" t="s">
        <v>618</v>
      </c>
      <c r="H22" s="171" t="s">
        <v>319</v>
      </c>
      <c r="I22" s="171" t="s">
        <v>546</v>
      </c>
      <c r="J22" s="19" t="s">
        <v>210</v>
      </c>
      <c r="K22" s="19" t="s">
        <v>619</v>
      </c>
      <c r="L22" s="19" t="s">
        <v>620</v>
      </c>
      <c r="M22" s="171">
        <v>2</v>
      </c>
      <c r="N22" s="171">
        <v>2</v>
      </c>
      <c r="O22" s="20">
        <v>4</v>
      </c>
      <c r="P22" s="21" t="s">
        <v>248</v>
      </c>
      <c r="Q22" s="173">
        <v>100</v>
      </c>
      <c r="R22" s="173">
        <v>400</v>
      </c>
      <c r="S22" s="23" t="s">
        <v>294</v>
      </c>
      <c r="T22" s="36" t="s">
        <v>621</v>
      </c>
      <c r="U22" s="171">
        <v>1</v>
      </c>
      <c r="V22" s="172"/>
      <c r="W22" s="171"/>
      <c r="X22" s="171"/>
      <c r="Y22" s="171"/>
      <c r="Z22" s="171"/>
      <c r="AA22" s="190"/>
      <c r="AB22" s="169"/>
    </row>
    <row r="23" spans="1:28" ht="409.5" x14ac:dyDescent="0.25">
      <c r="A23" s="211"/>
      <c r="B23" s="202"/>
      <c r="C23" s="214"/>
      <c r="D23" s="40" t="s">
        <v>516</v>
      </c>
      <c r="E23" s="220"/>
      <c r="F23" s="8" t="s">
        <v>95</v>
      </c>
      <c r="G23" s="171" t="s">
        <v>96</v>
      </c>
      <c r="H23" s="171" t="s">
        <v>97</v>
      </c>
      <c r="I23" s="8" t="s">
        <v>98</v>
      </c>
      <c r="J23" s="26" t="s">
        <v>44</v>
      </c>
      <c r="K23" s="26" t="s">
        <v>44</v>
      </c>
      <c r="L23" s="26" t="s">
        <v>99</v>
      </c>
      <c r="M23" s="7">
        <v>6</v>
      </c>
      <c r="N23" s="8">
        <v>1</v>
      </c>
      <c r="O23" s="9">
        <v>6</v>
      </c>
      <c r="P23" s="10" t="s">
        <v>362</v>
      </c>
      <c r="Q23" s="11">
        <v>100</v>
      </c>
      <c r="R23" s="12">
        <f t="shared" si="0"/>
        <v>600</v>
      </c>
      <c r="S23" s="31" t="str">
        <f t="shared" ref="S23" si="7">IF(AND(R23&gt;149,R23&lt;501),"Nivel 2",IF(AND(R23&gt;599),"Nivel 1",IF(AND(R23&gt;39,R23&lt;121),"Nivel 3","Nivel 4")))</f>
        <v>Nivel 1</v>
      </c>
      <c r="T23" s="13" t="str">
        <f t="shared" si="1"/>
        <v>No Aceptable</v>
      </c>
      <c r="U23" s="77">
        <v>2</v>
      </c>
      <c r="V23" s="28" t="s">
        <v>98</v>
      </c>
      <c r="W23" s="7" t="s">
        <v>356</v>
      </c>
      <c r="X23" s="8" t="s">
        <v>49</v>
      </c>
      <c r="Y23" s="7" t="s">
        <v>49</v>
      </c>
      <c r="Z23" s="8" t="s">
        <v>101</v>
      </c>
      <c r="AA23" s="30" t="s">
        <v>102</v>
      </c>
      <c r="AB23" s="7" t="s">
        <v>49</v>
      </c>
    </row>
  </sheetData>
  <mergeCells count="45">
    <mergeCell ref="AA21:AA22"/>
    <mergeCell ref="Z13:Z17"/>
    <mergeCell ref="AA13:AA17"/>
    <mergeCell ref="AB13:AB17"/>
    <mergeCell ref="I18:I19"/>
    <mergeCell ref="V18:V19"/>
    <mergeCell ref="AA18:AA19"/>
    <mergeCell ref="I13:I17"/>
    <mergeCell ref="V13:V17"/>
    <mergeCell ref="W13:W17"/>
    <mergeCell ref="X13:X17"/>
    <mergeCell ref="Y13:Y17"/>
    <mergeCell ref="M9:S9"/>
    <mergeCell ref="U9:W9"/>
    <mergeCell ref="X9:AB9"/>
    <mergeCell ref="AA11:AA12"/>
    <mergeCell ref="AB11:AB12"/>
    <mergeCell ref="A11:A23"/>
    <mergeCell ref="B11:B23"/>
    <mergeCell ref="C11:C23"/>
    <mergeCell ref="D11:D12"/>
    <mergeCell ref="E11:E23"/>
    <mergeCell ref="D13:D22"/>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F4"/>
    <mergeCell ref="G1:Z1"/>
    <mergeCell ref="G2:Z4"/>
    <mergeCell ref="AA2:AB2"/>
    <mergeCell ref="AA3:AB3"/>
    <mergeCell ref="AA4:AB4"/>
  </mergeCells>
  <conditionalFormatting sqref="P11:P20 P22">
    <cfRule type="containsText" dxfId="119" priority="52" operator="containsText" text="MUY ALTO">
      <formula>NOT(ISERROR(SEARCH("MUY ALTO",P11)))</formula>
    </cfRule>
    <cfRule type="containsText" dxfId="118" priority="53" operator="containsText" text="ALTO">
      <formula>NOT(ISERROR(SEARCH("ALTO",P11)))</formula>
    </cfRule>
    <cfRule type="containsText" dxfId="117" priority="54" operator="containsText" text="MEDIO">
      <formula>NOT(ISERROR(SEARCH("MEDIO",P11)))</formula>
    </cfRule>
    <cfRule type="containsText" dxfId="116" priority="55" operator="containsText" text="BAJO">
      <formula>NOT(ISERROR(SEARCH("BAJO",P11)))</formula>
    </cfRule>
  </conditionalFormatting>
  <conditionalFormatting sqref="S11:S20 S22">
    <cfRule type="containsText" dxfId="115" priority="45" operator="containsText" text="Nivel 3">
      <formula>NOT(ISERROR(SEARCH("Nivel 3",S11)))</formula>
    </cfRule>
    <cfRule type="containsText" dxfId="114" priority="46" operator="containsText" text="Nivel 2">
      <formula>NOT(ISERROR(SEARCH("Nivel 2",S11)))</formula>
    </cfRule>
    <cfRule type="containsText" dxfId="113" priority="47" operator="containsText" text="Nivel 4">
      <formula>NOT(ISERROR(SEARCH("Nivel 4",S11)))</formula>
    </cfRule>
    <cfRule type="containsText" priority="48" operator="containsText" text="Nivel 4">
      <formula>NOT(ISERROR(SEARCH("Nivel 4",S11)))</formula>
    </cfRule>
    <cfRule type="containsText" dxfId="112" priority="49" operator="containsText" text="Nivel 3">
      <formula>NOT(ISERROR(SEARCH("Nivel 3",S11)))</formula>
    </cfRule>
    <cfRule type="containsText" dxfId="111" priority="50" operator="containsText" text="Nivel 3">
      <formula>NOT(ISERROR(SEARCH("Nivel 3",S11)))</formula>
    </cfRule>
    <cfRule type="containsText" dxfId="110" priority="51" operator="containsText" text="Nivel 1">
      <formula>NOT(ISERROR(SEARCH("Nivel 1",S11)))</formula>
    </cfRule>
  </conditionalFormatting>
  <conditionalFormatting sqref="P21">
    <cfRule type="containsText" dxfId="109" priority="41" operator="containsText" text="MUY ALTO">
      <formula>NOT(ISERROR(SEARCH("MUY ALTO",P21)))</formula>
    </cfRule>
    <cfRule type="containsText" dxfId="108" priority="42" operator="containsText" text="ALTO">
      <formula>NOT(ISERROR(SEARCH("ALTO",P21)))</formula>
    </cfRule>
    <cfRule type="containsText" dxfId="107" priority="43" operator="containsText" text="MEDIO">
      <formula>NOT(ISERROR(SEARCH("MEDIO",P21)))</formula>
    </cfRule>
    <cfRule type="containsText" dxfId="106" priority="44" operator="containsText" text="BAJO">
      <formula>NOT(ISERROR(SEARCH("BAJO",P21)))</formula>
    </cfRule>
  </conditionalFormatting>
  <conditionalFormatting sqref="S21">
    <cfRule type="containsText" dxfId="105" priority="34" operator="containsText" text="Nivel 3">
      <formula>NOT(ISERROR(SEARCH("Nivel 3",S21)))</formula>
    </cfRule>
    <cfRule type="containsText" dxfId="104" priority="35" operator="containsText" text="Nivel 2">
      <formula>NOT(ISERROR(SEARCH("Nivel 2",S21)))</formula>
    </cfRule>
    <cfRule type="containsText" dxfId="103" priority="36" operator="containsText" text="Nivel 4">
      <formula>NOT(ISERROR(SEARCH("Nivel 4",S21)))</formula>
    </cfRule>
    <cfRule type="containsText" priority="37" operator="containsText" text="Nivel 4">
      <formula>NOT(ISERROR(SEARCH("Nivel 4",S21)))</formula>
    </cfRule>
    <cfRule type="containsText" dxfId="102" priority="38" operator="containsText" text="Nivel 3">
      <formula>NOT(ISERROR(SEARCH("Nivel 3",S21)))</formula>
    </cfRule>
    <cfRule type="containsText" dxfId="101" priority="39" operator="containsText" text="Nivel 3">
      <formula>NOT(ISERROR(SEARCH("Nivel 3",S21)))</formula>
    </cfRule>
    <cfRule type="containsText" dxfId="100" priority="40" operator="containsText" text="Nivel 1">
      <formula>NOT(ISERROR(SEARCH("Nivel 1",S21)))</formula>
    </cfRule>
  </conditionalFormatting>
  <conditionalFormatting sqref="P23">
    <cfRule type="containsText" dxfId="99" priority="8" operator="containsText" text="MUY ALTO">
      <formula>NOT(ISERROR(SEARCH("MUY ALTO",P23)))</formula>
    </cfRule>
    <cfRule type="containsText" dxfId="98" priority="9" operator="containsText" text="ALTO">
      <formula>NOT(ISERROR(SEARCH("ALTO",P23)))</formula>
    </cfRule>
    <cfRule type="containsText" dxfId="97" priority="10" operator="containsText" text="MEDIO">
      <formula>NOT(ISERROR(SEARCH("MEDIO",P23)))</formula>
    </cfRule>
    <cfRule type="containsText" dxfId="96" priority="11" operator="containsText" text="BAJO">
      <formula>NOT(ISERROR(SEARCH("BAJO",P23)))</formula>
    </cfRule>
  </conditionalFormatting>
  <conditionalFormatting sqref="S23">
    <cfRule type="containsText" dxfId="95" priority="1" operator="containsText" text="Nivel 3">
      <formula>NOT(ISERROR(SEARCH("Nivel 3",S23)))</formula>
    </cfRule>
    <cfRule type="containsText" dxfId="94" priority="2" operator="containsText" text="Nivel 2">
      <formula>NOT(ISERROR(SEARCH("Nivel 2",S23)))</formula>
    </cfRule>
    <cfRule type="containsText" dxfId="93" priority="3" operator="containsText" text="Nivel 4">
      <formula>NOT(ISERROR(SEARCH("Nivel 4",S23)))</formula>
    </cfRule>
    <cfRule type="containsText" priority="4" operator="containsText" text="Nivel 4">
      <formula>NOT(ISERROR(SEARCH("Nivel 4",S23)))</formula>
    </cfRule>
    <cfRule type="containsText" dxfId="92" priority="5" operator="containsText" text="Nivel 3">
      <formula>NOT(ISERROR(SEARCH("Nivel 3",S23)))</formula>
    </cfRule>
    <cfRule type="containsText" dxfId="91" priority="6" operator="containsText" text="Nivel 3">
      <formula>NOT(ISERROR(SEARCH("Nivel 3",S23)))</formula>
    </cfRule>
    <cfRule type="containsText" dxfId="90" priority="7" operator="containsText" text="Nivel 1">
      <formula>NOT(ISERROR(SEARCH("Nivel 1",S23)))</formula>
    </cfRule>
  </conditionalFormatting>
  <dataValidations count="5">
    <dataValidation type="list" allowBlank="1" showInputMessage="1" showErrorMessage="1" sqref="N11:N20 N22:N23">
      <formula1>NE</formula1>
    </dataValidation>
    <dataValidation type="list" allowBlank="1" showInputMessage="1" showErrorMessage="1" sqref="Q11:Q22 Q23">
      <formula1>NC</formula1>
    </dataValidation>
    <dataValidation type="list" allowBlank="1" showInputMessage="1" showErrorMessage="1" sqref="N21">
      <formula1>NI</formula1>
    </dataValidation>
    <dataValidation type="list" allowBlank="1" showInputMessage="1" showErrorMessage="1" sqref="M11:M23">
      <formula1>ND</formula1>
    </dataValidation>
    <dataValidation type="list" allowBlank="1" showInputMessage="1" showErrorMessage="1" sqref="H11:H23">
      <formula1>ri</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opLeftCell="D87" workbookViewId="0">
      <selection activeCell="A5" sqref="A5:AB109"/>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8.75" x14ac:dyDescent="0.25">
      <c r="A5" s="228" t="s">
        <v>0</v>
      </c>
      <c r="B5" s="229"/>
      <c r="C5" s="229"/>
      <c r="D5" s="229"/>
      <c r="E5" s="229"/>
      <c r="F5" s="229"/>
      <c r="G5" s="229"/>
      <c r="H5" s="229"/>
      <c r="I5" s="229"/>
      <c r="J5" s="229"/>
      <c r="K5" s="229"/>
      <c r="L5" s="229"/>
      <c r="M5" s="229"/>
      <c r="N5" s="229"/>
      <c r="O5" s="229"/>
      <c r="P5" s="230"/>
      <c r="Q5" s="228" t="s">
        <v>1</v>
      </c>
      <c r="R5" s="229"/>
      <c r="S5" s="229"/>
      <c r="T5" s="229"/>
      <c r="U5" s="229"/>
      <c r="V5" s="229"/>
      <c r="W5" s="229"/>
      <c r="X5" s="229"/>
      <c r="Y5" s="229"/>
      <c r="Z5" s="229"/>
      <c r="AA5" s="229"/>
      <c r="AB5" s="230"/>
    </row>
    <row r="6" spans="1:28" ht="18.75" x14ac:dyDescent="0.25">
      <c r="A6" s="288" t="s">
        <v>2</v>
      </c>
      <c r="B6" s="191"/>
      <c r="C6" s="191"/>
      <c r="D6" s="191"/>
      <c r="E6" s="191"/>
      <c r="F6" s="191"/>
      <c r="G6" s="191"/>
      <c r="H6" s="191"/>
      <c r="I6" s="191"/>
      <c r="J6" s="191"/>
      <c r="K6" s="191"/>
      <c r="L6" s="191"/>
      <c r="M6" s="191"/>
      <c r="N6" s="191"/>
      <c r="O6" s="191"/>
      <c r="P6" s="289"/>
      <c r="Q6" s="288" t="s">
        <v>251</v>
      </c>
      <c r="R6" s="191"/>
      <c r="S6" s="191"/>
      <c r="T6" s="191"/>
      <c r="U6" s="191"/>
      <c r="V6" s="191"/>
      <c r="W6" s="191"/>
      <c r="X6" s="191"/>
      <c r="Y6" s="191"/>
      <c r="Z6" s="191"/>
      <c r="AA6" s="191"/>
      <c r="AB6" s="289"/>
    </row>
    <row r="7" spans="1:28" ht="19.5" thickBot="1" x14ac:dyDescent="0.3">
      <c r="A7" s="317" t="s">
        <v>497</v>
      </c>
      <c r="B7" s="318"/>
      <c r="C7" s="318"/>
      <c r="D7" s="318"/>
      <c r="E7" s="319"/>
      <c r="F7" s="331" t="s">
        <v>622</v>
      </c>
      <c r="G7" s="332"/>
      <c r="H7" s="332"/>
      <c r="I7" s="332"/>
      <c r="J7" s="332"/>
      <c r="K7" s="333"/>
      <c r="L7" s="317" t="s">
        <v>108</v>
      </c>
      <c r="M7" s="318"/>
      <c r="N7" s="318"/>
      <c r="O7" s="318"/>
      <c r="P7" s="319"/>
      <c r="Q7" s="317" t="s">
        <v>107</v>
      </c>
      <c r="R7" s="318"/>
      <c r="S7" s="318"/>
      <c r="T7" s="318"/>
      <c r="U7" s="318"/>
      <c r="V7" s="318"/>
      <c r="W7" s="318"/>
      <c r="X7" s="318"/>
      <c r="Y7" s="318"/>
      <c r="Z7" s="318"/>
      <c r="AA7" s="318"/>
      <c r="AB7" s="319"/>
    </row>
    <row r="8" spans="1:28" ht="15.75" thickBot="1" x14ac:dyDescent="0.3"/>
    <row r="9" spans="1:28" ht="32.25" thickBot="1" x14ac:dyDescent="0.3">
      <c r="A9" s="198" t="s">
        <v>3</v>
      </c>
      <c r="B9" s="203" t="s">
        <v>4</v>
      </c>
      <c r="C9" s="203" t="s">
        <v>5</v>
      </c>
      <c r="D9" s="203" t="s">
        <v>6</v>
      </c>
      <c r="E9" s="203" t="s">
        <v>7</v>
      </c>
      <c r="F9" s="215" t="s">
        <v>8</v>
      </c>
      <c r="G9" s="216"/>
      <c r="H9" s="217"/>
      <c r="I9" s="203" t="s">
        <v>9</v>
      </c>
      <c r="J9" s="215" t="s">
        <v>10</v>
      </c>
      <c r="K9" s="216"/>
      <c r="L9" s="217"/>
      <c r="M9" s="215" t="s">
        <v>11</v>
      </c>
      <c r="N9" s="216"/>
      <c r="O9" s="216"/>
      <c r="P9" s="216"/>
      <c r="Q9" s="216"/>
      <c r="R9" s="216"/>
      <c r="S9" s="217"/>
      <c r="T9" s="1" t="s">
        <v>12</v>
      </c>
      <c r="U9" s="185" t="s">
        <v>13</v>
      </c>
      <c r="V9" s="186"/>
      <c r="W9" s="187"/>
      <c r="X9" s="185" t="s">
        <v>14</v>
      </c>
      <c r="Y9" s="186"/>
      <c r="Z9" s="186"/>
      <c r="AA9" s="186"/>
      <c r="AB9" s="187"/>
    </row>
    <row r="10" spans="1:28" ht="131.25" x14ac:dyDescent="0.25">
      <c r="A10" s="199"/>
      <c r="B10" s="204"/>
      <c r="C10" s="204"/>
      <c r="D10" s="204"/>
      <c r="E10" s="204"/>
      <c r="F10" s="168" t="s">
        <v>15</v>
      </c>
      <c r="G10" s="168" t="s">
        <v>16</v>
      </c>
      <c r="H10" s="168" t="s">
        <v>17</v>
      </c>
      <c r="I10" s="204"/>
      <c r="J10" s="168" t="s">
        <v>18</v>
      </c>
      <c r="K10" s="168" t="s">
        <v>19</v>
      </c>
      <c r="L10" s="32" t="s">
        <v>20</v>
      </c>
      <c r="M10" s="33" t="s">
        <v>21</v>
      </c>
      <c r="N10" s="34" t="s">
        <v>22</v>
      </c>
      <c r="O10" s="3" t="s">
        <v>23</v>
      </c>
      <c r="P10" s="34" t="s">
        <v>24</v>
      </c>
      <c r="Q10" s="3" t="s">
        <v>25</v>
      </c>
      <c r="R10" s="34" t="s">
        <v>26</v>
      </c>
      <c r="S10" s="3" t="s">
        <v>27</v>
      </c>
      <c r="T10" s="34" t="s">
        <v>28</v>
      </c>
      <c r="U10" s="3" t="s">
        <v>29</v>
      </c>
      <c r="V10" s="3" t="s">
        <v>30</v>
      </c>
      <c r="W10" s="3" t="s">
        <v>31</v>
      </c>
      <c r="X10" s="4" t="s">
        <v>32</v>
      </c>
      <c r="Y10" s="4" t="s">
        <v>33</v>
      </c>
      <c r="Z10" s="4" t="s">
        <v>34</v>
      </c>
      <c r="AA10" s="4" t="s">
        <v>35</v>
      </c>
      <c r="AB10" s="4" t="s">
        <v>36</v>
      </c>
    </row>
    <row r="11" spans="1:28" ht="51" x14ac:dyDescent="0.25">
      <c r="A11" s="209" t="s">
        <v>313</v>
      </c>
      <c r="B11" s="200" t="s">
        <v>623</v>
      </c>
      <c r="C11" s="212" t="s">
        <v>624</v>
      </c>
      <c r="D11" s="212" t="s">
        <v>646</v>
      </c>
      <c r="E11" s="218" t="s">
        <v>39</v>
      </c>
      <c r="F11" s="171" t="s">
        <v>175</v>
      </c>
      <c r="G11" s="171" t="s">
        <v>625</v>
      </c>
      <c r="H11" s="171" t="s">
        <v>86</v>
      </c>
      <c r="I11" s="171" t="s">
        <v>626</v>
      </c>
      <c r="J11" s="6" t="s">
        <v>627</v>
      </c>
      <c r="K11" s="6" t="s">
        <v>210</v>
      </c>
      <c r="L11" s="171" t="s">
        <v>628</v>
      </c>
      <c r="M11" s="171">
        <v>2</v>
      </c>
      <c r="N11" s="171">
        <v>2</v>
      </c>
      <c r="O11" s="20">
        <v>4</v>
      </c>
      <c r="P11" s="21" t="s">
        <v>248</v>
      </c>
      <c r="Q11" s="173">
        <v>25</v>
      </c>
      <c r="R11" s="173">
        <f t="shared" ref="R11:R19" si="0">O11*Q11</f>
        <v>100</v>
      </c>
      <c r="S11" s="21" t="str">
        <f>IF(AND(R11&gt;149,R11&lt;501),"Nivel 2",IF(AND(R11&gt;599),"Nivel 1",IF(AND(R11&gt;39,R11&lt;121),"Nivel 3","Nivel 4")))</f>
        <v>Nivel 3</v>
      </c>
      <c r="T11" s="24" t="str">
        <f t="shared" ref="T11:T19" si="1">IF(AND(R11&gt;149,R11&lt;501),"No Aceptable o Aceptable con control específico",IF(AND(R11&gt;599),"No Aceptable",IF(AND(R11&gt;39,R11&lt;121),"Aceptable","Aceptable")))</f>
        <v>Aceptable</v>
      </c>
      <c r="U11" s="171">
        <v>1</v>
      </c>
      <c r="V11" s="171" t="s">
        <v>630</v>
      </c>
      <c r="W11" s="171" t="s">
        <v>39</v>
      </c>
      <c r="X11" s="171" t="s">
        <v>49</v>
      </c>
      <c r="Y11" s="171" t="s">
        <v>49</v>
      </c>
      <c r="Z11" s="171" t="s">
        <v>629</v>
      </c>
      <c r="AA11" s="208" t="s">
        <v>636</v>
      </c>
      <c r="AB11" s="184" t="s">
        <v>411</v>
      </c>
    </row>
    <row r="12" spans="1:28" ht="63.75" x14ac:dyDescent="0.25">
      <c r="A12" s="210"/>
      <c r="B12" s="201"/>
      <c r="C12" s="213"/>
      <c r="D12" s="214"/>
      <c r="E12" s="219"/>
      <c r="F12" s="171" t="s">
        <v>85</v>
      </c>
      <c r="G12" s="171" t="s">
        <v>631</v>
      </c>
      <c r="H12" s="171" t="s">
        <v>86</v>
      </c>
      <c r="I12" s="6" t="s">
        <v>637</v>
      </c>
      <c r="J12" s="6" t="s">
        <v>633</v>
      </c>
      <c r="K12" s="6" t="s">
        <v>210</v>
      </c>
      <c r="L12" s="6" t="s">
        <v>632</v>
      </c>
      <c r="M12" s="171">
        <v>2</v>
      </c>
      <c r="N12" s="171">
        <v>1</v>
      </c>
      <c r="O12" s="20">
        <v>2</v>
      </c>
      <c r="P12" s="21" t="s">
        <v>248</v>
      </c>
      <c r="Q12" s="173">
        <v>25</v>
      </c>
      <c r="R12" s="173">
        <v>40</v>
      </c>
      <c r="S12" s="21" t="s">
        <v>348</v>
      </c>
      <c r="T12" s="24" t="s">
        <v>349</v>
      </c>
      <c r="U12" s="171">
        <v>1</v>
      </c>
      <c r="V12" s="171" t="s">
        <v>634</v>
      </c>
      <c r="W12" s="171" t="s">
        <v>356</v>
      </c>
      <c r="X12" s="171" t="s">
        <v>211</v>
      </c>
      <c r="Y12" s="171" t="s">
        <v>49</v>
      </c>
      <c r="Z12" s="171" t="s">
        <v>635</v>
      </c>
      <c r="AA12" s="208"/>
      <c r="AB12" s="184"/>
    </row>
    <row r="13" spans="1:28" ht="51" x14ac:dyDescent="0.25">
      <c r="A13" s="210"/>
      <c r="B13" s="201"/>
      <c r="C13" s="213"/>
      <c r="D13" s="205" t="s">
        <v>645</v>
      </c>
      <c r="E13" s="219"/>
      <c r="F13" s="171" t="s">
        <v>388</v>
      </c>
      <c r="G13" s="171" t="s">
        <v>389</v>
      </c>
      <c r="H13" s="171" t="s">
        <v>280</v>
      </c>
      <c r="I13" s="189" t="s">
        <v>638</v>
      </c>
      <c r="J13" s="171" t="s">
        <v>639</v>
      </c>
      <c r="K13" s="171" t="s">
        <v>210</v>
      </c>
      <c r="L13" s="171" t="s">
        <v>640</v>
      </c>
      <c r="M13" s="171">
        <v>2</v>
      </c>
      <c r="N13" s="171">
        <v>2</v>
      </c>
      <c r="O13" s="20">
        <f t="shared" ref="O13" si="2">M13*N13</f>
        <v>4</v>
      </c>
      <c r="P13" s="21" t="s">
        <v>248</v>
      </c>
      <c r="Q13" s="173">
        <v>25</v>
      </c>
      <c r="R13" s="173">
        <f t="shared" si="0"/>
        <v>100</v>
      </c>
      <c r="S13" s="21" t="str">
        <f>IF(AND(R13&gt;149,R13&lt;501),"Nivel 2",IF(AND(R13&gt;599),"Nivel 1",IF(AND(R13&gt;39,R13&lt;121),"Nivel 3","Nivel 4")))</f>
        <v>Nivel 3</v>
      </c>
      <c r="T13" s="36" t="str">
        <f t="shared" si="1"/>
        <v>Aceptable</v>
      </c>
      <c r="U13" s="171">
        <v>1</v>
      </c>
      <c r="V13" s="207" t="s">
        <v>641</v>
      </c>
      <c r="W13" s="207" t="s">
        <v>356</v>
      </c>
      <c r="X13" s="207" t="s">
        <v>49</v>
      </c>
      <c r="Y13" s="207" t="s">
        <v>49</v>
      </c>
      <c r="Z13" s="207" t="s">
        <v>617</v>
      </c>
      <c r="AA13" s="208" t="s">
        <v>642</v>
      </c>
      <c r="AB13" s="184" t="s">
        <v>49</v>
      </c>
    </row>
    <row r="14" spans="1:28" ht="76.5" x14ac:dyDescent="0.25">
      <c r="A14" s="210"/>
      <c r="B14" s="201"/>
      <c r="C14" s="213"/>
      <c r="D14" s="205"/>
      <c r="E14" s="219"/>
      <c r="F14" s="171" t="s">
        <v>643</v>
      </c>
      <c r="G14" s="171" t="s">
        <v>644</v>
      </c>
      <c r="H14" s="171" t="s">
        <v>280</v>
      </c>
      <c r="I14" s="206"/>
      <c r="J14" s="6" t="s">
        <v>210</v>
      </c>
      <c r="K14" s="6" t="s">
        <v>210</v>
      </c>
      <c r="L14" s="6" t="s">
        <v>640</v>
      </c>
      <c r="M14" s="171">
        <v>2</v>
      </c>
      <c r="N14" s="171">
        <v>2</v>
      </c>
      <c r="O14" s="20">
        <v>4</v>
      </c>
      <c r="P14" s="21" t="s">
        <v>248</v>
      </c>
      <c r="Q14" s="173">
        <v>25</v>
      </c>
      <c r="R14" s="173">
        <v>100</v>
      </c>
      <c r="S14" s="21" t="s">
        <v>348</v>
      </c>
      <c r="T14" s="36" t="s">
        <v>349</v>
      </c>
      <c r="U14" s="171">
        <v>1</v>
      </c>
      <c r="V14" s="207"/>
      <c r="W14" s="207"/>
      <c r="X14" s="207"/>
      <c r="Y14" s="207"/>
      <c r="Z14" s="207"/>
      <c r="AA14" s="208"/>
      <c r="AB14" s="184"/>
    </row>
    <row r="15" spans="1:28" ht="38.25" x14ac:dyDescent="0.25">
      <c r="A15" s="210"/>
      <c r="B15" s="201"/>
      <c r="C15" s="213"/>
      <c r="D15" s="205"/>
      <c r="E15" s="219"/>
      <c r="F15" s="171" t="s">
        <v>92</v>
      </c>
      <c r="G15" s="172" t="s">
        <v>464</v>
      </c>
      <c r="H15" s="171" t="s">
        <v>319</v>
      </c>
      <c r="I15" s="189" t="s">
        <v>546</v>
      </c>
      <c r="J15" s="171" t="s">
        <v>429</v>
      </c>
      <c r="K15" s="171" t="s">
        <v>424</v>
      </c>
      <c r="L15" s="171" t="s">
        <v>424</v>
      </c>
      <c r="M15" s="171">
        <v>2</v>
      </c>
      <c r="N15" s="171">
        <v>1</v>
      </c>
      <c r="O15" s="20">
        <v>2</v>
      </c>
      <c r="P15" s="21" t="s">
        <v>248</v>
      </c>
      <c r="Q15" s="173">
        <v>10</v>
      </c>
      <c r="R15" s="173">
        <v>20</v>
      </c>
      <c r="S15" s="21" t="s">
        <v>425</v>
      </c>
      <c r="T15" s="24" t="s">
        <v>349</v>
      </c>
      <c r="U15" s="171">
        <v>1</v>
      </c>
      <c r="V15" s="189" t="s">
        <v>427</v>
      </c>
      <c r="W15" s="171" t="s">
        <v>317</v>
      </c>
      <c r="X15" s="171" t="s">
        <v>211</v>
      </c>
      <c r="Y15" s="171" t="s">
        <v>49</v>
      </c>
      <c r="Z15" s="171" t="s">
        <v>49</v>
      </c>
      <c r="AA15" s="189" t="s">
        <v>548</v>
      </c>
      <c r="AB15" s="169" t="s">
        <v>49</v>
      </c>
    </row>
    <row r="16" spans="1:28" ht="38.25" x14ac:dyDescent="0.25">
      <c r="A16" s="210"/>
      <c r="B16" s="201"/>
      <c r="C16" s="213"/>
      <c r="D16" s="205"/>
      <c r="E16" s="219"/>
      <c r="F16" s="171" t="s">
        <v>419</v>
      </c>
      <c r="G16" s="172" t="s">
        <v>647</v>
      </c>
      <c r="H16" s="171" t="s">
        <v>280</v>
      </c>
      <c r="I16" s="190"/>
      <c r="J16" s="171" t="s">
        <v>210</v>
      </c>
      <c r="K16" s="171" t="s">
        <v>210</v>
      </c>
      <c r="L16" s="171" t="s">
        <v>547</v>
      </c>
      <c r="M16" s="171">
        <v>2</v>
      </c>
      <c r="N16" s="171">
        <v>1</v>
      </c>
      <c r="O16" s="20">
        <v>2</v>
      </c>
      <c r="P16" s="21" t="s">
        <v>248</v>
      </c>
      <c r="Q16" s="173">
        <v>10</v>
      </c>
      <c r="R16" s="173">
        <v>20</v>
      </c>
      <c r="S16" s="21" t="s">
        <v>425</v>
      </c>
      <c r="T16" s="36" t="s">
        <v>349</v>
      </c>
      <c r="U16" s="171">
        <v>1</v>
      </c>
      <c r="V16" s="190"/>
      <c r="W16" s="171" t="s">
        <v>39</v>
      </c>
      <c r="X16" s="171" t="s">
        <v>49</v>
      </c>
      <c r="Y16" s="171" t="s">
        <v>49</v>
      </c>
      <c r="Z16" s="171" t="s">
        <v>629</v>
      </c>
      <c r="AA16" s="190"/>
      <c r="AB16" s="169"/>
    </row>
    <row r="17" spans="1:28" ht="165.75" x14ac:dyDescent="0.25">
      <c r="A17" s="210"/>
      <c r="B17" s="201"/>
      <c r="C17" s="213"/>
      <c r="D17" s="205"/>
      <c r="E17" s="219"/>
      <c r="F17" s="171" t="s">
        <v>85</v>
      </c>
      <c r="G17" s="171" t="s">
        <v>191</v>
      </c>
      <c r="H17" s="171" t="s">
        <v>86</v>
      </c>
      <c r="I17" s="171" t="s">
        <v>87</v>
      </c>
      <c r="J17" s="171" t="s">
        <v>88</v>
      </c>
      <c r="K17" s="19" t="s">
        <v>44</v>
      </c>
      <c r="L17" s="19" t="s">
        <v>44</v>
      </c>
      <c r="M17" s="171">
        <v>6</v>
      </c>
      <c r="N17" s="171">
        <v>2</v>
      </c>
      <c r="O17" s="20">
        <f t="shared" ref="O17" si="3">M17*N17</f>
        <v>12</v>
      </c>
      <c r="P17" s="21" t="s">
        <v>47</v>
      </c>
      <c r="Q17" s="173">
        <v>25</v>
      </c>
      <c r="R17" s="173">
        <f t="shared" ref="R17" si="4">O17*Q17</f>
        <v>300</v>
      </c>
      <c r="S17" s="23" t="str">
        <f t="shared" ref="S17" si="5">IF(AND(R17&gt;149,R17&lt;501),"Nivel 2",IF(AND(R17&gt;599),"Nivel 1",IF(AND(R17&gt;39,R17&lt;121),"Nivel 3","Nivel 4")))</f>
        <v>Nivel 2</v>
      </c>
      <c r="T17" s="24" t="str">
        <f t="shared" ref="T17" si="6">IF(AND(R17&gt;149,R17&lt;501),"No Aceptable o Aceptable con control específico",IF(AND(R17&gt;599),"No Aceptable",IF(AND(R17&gt;39,R17&lt;121),"Aceptable","Aceptable")))</f>
        <v>No Aceptable o Aceptable con control específico</v>
      </c>
      <c r="U17" s="171">
        <v>1</v>
      </c>
      <c r="V17" s="172" t="s">
        <v>89</v>
      </c>
      <c r="W17" s="171" t="s">
        <v>39</v>
      </c>
      <c r="X17" s="171"/>
      <c r="Y17" s="171"/>
      <c r="Z17" s="171" t="s">
        <v>126</v>
      </c>
      <c r="AA17" s="189" t="s">
        <v>91</v>
      </c>
      <c r="AB17" s="169"/>
    </row>
    <row r="18" spans="1:28" ht="89.25" x14ac:dyDescent="0.25">
      <c r="A18" s="210"/>
      <c r="B18" s="201"/>
      <c r="C18" s="213"/>
      <c r="D18" s="205"/>
      <c r="E18" s="219"/>
      <c r="F18" s="171" t="s">
        <v>103</v>
      </c>
      <c r="G18" s="171" t="s">
        <v>618</v>
      </c>
      <c r="H18" s="171" t="s">
        <v>319</v>
      </c>
      <c r="I18" s="171" t="s">
        <v>546</v>
      </c>
      <c r="J18" s="19" t="s">
        <v>210</v>
      </c>
      <c r="K18" s="19" t="s">
        <v>619</v>
      </c>
      <c r="L18" s="19" t="s">
        <v>620</v>
      </c>
      <c r="M18" s="171">
        <v>2</v>
      </c>
      <c r="N18" s="171">
        <v>2</v>
      </c>
      <c r="O18" s="20">
        <v>4</v>
      </c>
      <c r="P18" s="21" t="s">
        <v>248</v>
      </c>
      <c r="Q18" s="173">
        <v>100</v>
      </c>
      <c r="R18" s="173">
        <v>400</v>
      </c>
      <c r="S18" s="23" t="s">
        <v>294</v>
      </c>
      <c r="T18" s="36" t="s">
        <v>621</v>
      </c>
      <c r="U18" s="171">
        <v>1</v>
      </c>
      <c r="V18" s="172"/>
      <c r="W18" s="171"/>
      <c r="X18" s="171"/>
      <c r="Y18" s="171"/>
      <c r="Z18" s="171"/>
      <c r="AA18" s="190"/>
      <c r="AB18" s="169"/>
    </row>
    <row r="19" spans="1:28" ht="409.5" x14ac:dyDescent="0.25">
      <c r="A19" s="211"/>
      <c r="B19" s="202"/>
      <c r="C19" s="214"/>
      <c r="D19" s="40" t="s">
        <v>648</v>
      </c>
      <c r="E19" s="220"/>
      <c r="F19" s="8" t="s">
        <v>95</v>
      </c>
      <c r="G19" s="171" t="s">
        <v>96</v>
      </c>
      <c r="H19" s="171" t="s">
        <v>97</v>
      </c>
      <c r="I19" s="8" t="s">
        <v>98</v>
      </c>
      <c r="J19" s="26" t="s">
        <v>44</v>
      </c>
      <c r="K19" s="26" t="s">
        <v>44</v>
      </c>
      <c r="L19" s="26" t="s">
        <v>99</v>
      </c>
      <c r="M19" s="7">
        <v>6</v>
      </c>
      <c r="N19" s="8">
        <v>1</v>
      </c>
      <c r="O19" s="9">
        <v>6</v>
      </c>
      <c r="P19" s="10" t="s">
        <v>362</v>
      </c>
      <c r="Q19" s="11">
        <v>100</v>
      </c>
      <c r="R19" s="12">
        <f t="shared" si="0"/>
        <v>600</v>
      </c>
      <c r="S19" s="31" t="str">
        <f t="shared" ref="S19" si="7">IF(AND(R19&gt;149,R19&lt;501),"Nivel 2",IF(AND(R19&gt;599),"Nivel 1",IF(AND(R19&gt;39,R19&lt;121),"Nivel 3","Nivel 4")))</f>
        <v>Nivel 1</v>
      </c>
      <c r="T19" s="13" t="str">
        <f t="shared" si="1"/>
        <v>No Aceptable</v>
      </c>
      <c r="U19" s="77">
        <v>2</v>
      </c>
      <c r="V19" s="28" t="s">
        <v>98</v>
      </c>
      <c r="W19" s="7" t="s">
        <v>356</v>
      </c>
      <c r="X19" s="8" t="s">
        <v>49</v>
      </c>
      <c r="Y19" s="7" t="s">
        <v>49</v>
      </c>
      <c r="Z19" s="8" t="s">
        <v>101</v>
      </c>
      <c r="AA19" s="30" t="s">
        <v>102</v>
      </c>
      <c r="AB19" s="7" t="s">
        <v>49</v>
      </c>
    </row>
  </sheetData>
  <mergeCells count="45">
    <mergeCell ref="AA17:AA18"/>
    <mergeCell ref="Z13:Z14"/>
    <mergeCell ref="AA13:AA14"/>
    <mergeCell ref="AB13:AB14"/>
    <mergeCell ref="I15:I16"/>
    <mergeCell ref="V15:V16"/>
    <mergeCell ref="AA15:AA16"/>
    <mergeCell ref="I13:I14"/>
    <mergeCell ref="V13:V14"/>
    <mergeCell ref="W13:W14"/>
    <mergeCell ref="X13:X14"/>
    <mergeCell ref="Y13:Y14"/>
    <mergeCell ref="M9:S9"/>
    <mergeCell ref="U9:W9"/>
    <mergeCell ref="X9:AB9"/>
    <mergeCell ref="AA11:AA12"/>
    <mergeCell ref="AB11:AB12"/>
    <mergeCell ref="A11:A19"/>
    <mergeCell ref="B11:B19"/>
    <mergeCell ref="C11:C19"/>
    <mergeCell ref="D11:D12"/>
    <mergeCell ref="E11:E19"/>
    <mergeCell ref="D13:D18"/>
    <mergeCell ref="F9:H9"/>
    <mergeCell ref="A5:P5"/>
    <mergeCell ref="Q5:AB5"/>
    <mergeCell ref="A6:P6"/>
    <mergeCell ref="Q6:AB6"/>
    <mergeCell ref="A7:E7"/>
    <mergeCell ref="F7:K7"/>
    <mergeCell ref="L7:P7"/>
    <mergeCell ref="Q7:AB7"/>
    <mergeCell ref="A9:A10"/>
    <mergeCell ref="B9:B10"/>
    <mergeCell ref="C9:C10"/>
    <mergeCell ref="D9:D10"/>
    <mergeCell ref="E9:E10"/>
    <mergeCell ref="I9:I10"/>
    <mergeCell ref="J9:L9"/>
    <mergeCell ref="A1:F4"/>
    <mergeCell ref="G1:Z1"/>
    <mergeCell ref="G2:Z4"/>
    <mergeCell ref="AA2:AB2"/>
    <mergeCell ref="AA3:AB3"/>
    <mergeCell ref="AA4:AB4"/>
  </mergeCells>
  <conditionalFormatting sqref="P18 P11:P16">
    <cfRule type="containsText" dxfId="89" priority="30" operator="containsText" text="MUY ALTO">
      <formula>NOT(ISERROR(SEARCH("MUY ALTO",P11)))</formula>
    </cfRule>
    <cfRule type="containsText" dxfId="88" priority="31" operator="containsText" text="ALTO">
      <formula>NOT(ISERROR(SEARCH("ALTO",P11)))</formula>
    </cfRule>
    <cfRule type="containsText" dxfId="87" priority="32" operator="containsText" text="MEDIO">
      <formula>NOT(ISERROR(SEARCH("MEDIO",P11)))</formula>
    </cfRule>
    <cfRule type="containsText" dxfId="86" priority="33" operator="containsText" text="BAJO">
      <formula>NOT(ISERROR(SEARCH("BAJO",P11)))</formula>
    </cfRule>
  </conditionalFormatting>
  <conditionalFormatting sqref="S18 S11:S16">
    <cfRule type="containsText" dxfId="85" priority="23" operator="containsText" text="Nivel 3">
      <formula>NOT(ISERROR(SEARCH("Nivel 3",S11)))</formula>
    </cfRule>
    <cfRule type="containsText" dxfId="84" priority="24" operator="containsText" text="Nivel 2">
      <formula>NOT(ISERROR(SEARCH("Nivel 2",S11)))</formula>
    </cfRule>
    <cfRule type="containsText" dxfId="83" priority="25" operator="containsText" text="Nivel 4">
      <formula>NOT(ISERROR(SEARCH("Nivel 4",S11)))</formula>
    </cfRule>
    <cfRule type="containsText" priority="26" operator="containsText" text="Nivel 4">
      <formula>NOT(ISERROR(SEARCH("Nivel 4",S11)))</formula>
    </cfRule>
    <cfRule type="containsText" dxfId="82" priority="27" operator="containsText" text="Nivel 3">
      <formula>NOT(ISERROR(SEARCH("Nivel 3",S11)))</formula>
    </cfRule>
    <cfRule type="containsText" dxfId="81" priority="28" operator="containsText" text="Nivel 3">
      <formula>NOT(ISERROR(SEARCH("Nivel 3",S11)))</formula>
    </cfRule>
    <cfRule type="containsText" dxfId="80" priority="29" operator="containsText" text="Nivel 1">
      <formula>NOT(ISERROR(SEARCH("Nivel 1",S11)))</formula>
    </cfRule>
  </conditionalFormatting>
  <conditionalFormatting sqref="P17">
    <cfRule type="containsText" dxfId="79" priority="19" operator="containsText" text="MUY ALTO">
      <formula>NOT(ISERROR(SEARCH("MUY ALTO",P17)))</formula>
    </cfRule>
    <cfRule type="containsText" dxfId="78" priority="20" operator="containsText" text="ALTO">
      <formula>NOT(ISERROR(SEARCH("ALTO",P17)))</formula>
    </cfRule>
    <cfRule type="containsText" dxfId="77" priority="21" operator="containsText" text="MEDIO">
      <formula>NOT(ISERROR(SEARCH("MEDIO",P17)))</formula>
    </cfRule>
    <cfRule type="containsText" dxfId="76" priority="22" operator="containsText" text="BAJO">
      <formula>NOT(ISERROR(SEARCH("BAJO",P17)))</formula>
    </cfRule>
  </conditionalFormatting>
  <conditionalFormatting sqref="S17">
    <cfRule type="containsText" dxfId="75" priority="12" operator="containsText" text="Nivel 3">
      <formula>NOT(ISERROR(SEARCH("Nivel 3",S17)))</formula>
    </cfRule>
    <cfRule type="containsText" dxfId="74" priority="13" operator="containsText" text="Nivel 2">
      <formula>NOT(ISERROR(SEARCH("Nivel 2",S17)))</formula>
    </cfRule>
    <cfRule type="containsText" dxfId="73" priority="14" operator="containsText" text="Nivel 4">
      <formula>NOT(ISERROR(SEARCH("Nivel 4",S17)))</formula>
    </cfRule>
    <cfRule type="containsText" priority="15" operator="containsText" text="Nivel 4">
      <formula>NOT(ISERROR(SEARCH("Nivel 4",S17)))</formula>
    </cfRule>
    <cfRule type="containsText" dxfId="72" priority="16" operator="containsText" text="Nivel 3">
      <formula>NOT(ISERROR(SEARCH("Nivel 3",S17)))</formula>
    </cfRule>
    <cfRule type="containsText" dxfId="71" priority="17" operator="containsText" text="Nivel 3">
      <formula>NOT(ISERROR(SEARCH("Nivel 3",S17)))</formula>
    </cfRule>
    <cfRule type="containsText" dxfId="70" priority="18" operator="containsText" text="Nivel 1">
      <formula>NOT(ISERROR(SEARCH("Nivel 1",S17)))</formula>
    </cfRule>
  </conditionalFormatting>
  <conditionalFormatting sqref="P19">
    <cfRule type="containsText" dxfId="69" priority="8" operator="containsText" text="MUY ALTO">
      <formula>NOT(ISERROR(SEARCH("MUY ALTO",P19)))</formula>
    </cfRule>
    <cfRule type="containsText" dxfId="68" priority="9" operator="containsText" text="ALTO">
      <formula>NOT(ISERROR(SEARCH("ALTO",P19)))</formula>
    </cfRule>
    <cfRule type="containsText" dxfId="67" priority="10" operator="containsText" text="MEDIO">
      <formula>NOT(ISERROR(SEARCH("MEDIO",P19)))</formula>
    </cfRule>
    <cfRule type="containsText" dxfId="66" priority="11" operator="containsText" text="BAJO">
      <formula>NOT(ISERROR(SEARCH("BAJO",P19)))</formula>
    </cfRule>
  </conditionalFormatting>
  <conditionalFormatting sqref="S19">
    <cfRule type="containsText" dxfId="65" priority="1" operator="containsText" text="Nivel 3">
      <formula>NOT(ISERROR(SEARCH("Nivel 3",S19)))</formula>
    </cfRule>
    <cfRule type="containsText" dxfId="64" priority="2" operator="containsText" text="Nivel 2">
      <formula>NOT(ISERROR(SEARCH("Nivel 2",S19)))</formula>
    </cfRule>
    <cfRule type="containsText" dxfId="63" priority="3" operator="containsText" text="Nivel 4">
      <formula>NOT(ISERROR(SEARCH("Nivel 4",S19)))</formula>
    </cfRule>
    <cfRule type="containsText" priority="4" operator="containsText" text="Nivel 4">
      <formula>NOT(ISERROR(SEARCH("Nivel 4",S19)))</formula>
    </cfRule>
    <cfRule type="containsText" dxfId="62" priority="5" operator="containsText" text="Nivel 3">
      <formula>NOT(ISERROR(SEARCH("Nivel 3",S19)))</formula>
    </cfRule>
    <cfRule type="containsText" dxfId="61" priority="6" operator="containsText" text="Nivel 3">
      <formula>NOT(ISERROR(SEARCH("Nivel 3",S19)))</formula>
    </cfRule>
    <cfRule type="containsText" dxfId="60" priority="7" operator="containsText" text="Nivel 1">
      <formula>NOT(ISERROR(SEARCH("Nivel 1",S19)))</formula>
    </cfRule>
  </conditionalFormatting>
  <dataValidations count="5">
    <dataValidation type="list" allowBlank="1" showInputMessage="1" showErrorMessage="1" sqref="N17">
      <formula1>NI</formula1>
    </dataValidation>
    <dataValidation type="list" allowBlank="1" showInputMessage="1" showErrorMessage="1" sqref="N18:N19 N11:N16">
      <formula1>NE</formula1>
    </dataValidation>
    <dataValidation type="list" allowBlank="1" showInputMessage="1" showErrorMessage="1" sqref="H11:H19">
      <formula1>ri</formula1>
    </dataValidation>
    <dataValidation type="list" allowBlank="1" showInputMessage="1" showErrorMessage="1" sqref="M11:M19">
      <formula1>ND</formula1>
    </dataValidation>
    <dataValidation type="list" allowBlank="1" showInputMessage="1" showErrorMessage="1" sqref="Q11:Q19">
      <formula1>NC</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opLeftCell="A24" zoomScale="85" zoomScaleNormal="85" workbookViewId="0">
      <selection activeCell="J24" sqref="J24"/>
    </sheetView>
  </sheetViews>
  <sheetFormatPr baseColWidth="10" defaultRowHeight="16.5" x14ac:dyDescent="0.3"/>
  <cols>
    <col min="1" max="1" width="11.42578125" style="89"/>
    <col min="2" max="2" width="9.42578125" style="89" customWidth="1"/>
    <col min="3" max="11" width="11.42578125" style="89"/>
    <col min="12" max="12" width="12.7109375" style="89" customWidth="1"/>
    <col min="13" max="27" width="11.42578125" style="89"/>
    <col min="28" max="28" width="13.7109375" style="89" customWidth="1"/>
    <col min="29" max="16384" width="11.42578125" style="89"/>
  </cols>
  <sheetData>
    <row r="1" spans="1:28"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5" customHeight="1"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5" customHeight="1"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3">
      <c r="A5" s="277"/>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row>
    <row r="6" spans="1:28" ht="18" customHeight="1" x14ac:dyDescent="0.3">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8" customHeight="1" x14ac:dyDescent="0.3">
      <c r="A7" s="188" t="s">
        <v>2</v>
      </c>
      <c r="B7" s="188"/>
      <c r="C7" s="188"/>
      <c r="D7" s="188"/>
      <c r="E7" s="188"/>
      <c r="F7" s="188"/>
      <c r="G7" s="188"/>
      <c r="H7" s="188"/>
      <c r="I7" s="188"/>
      <c r="J7" s="188"/>
      <c r="K7" s="188"/>
      <c r="L7" s="188"/>
      <c r="M7" s="188"/>
      <c r="N7" s="188"/>
      <c r="O7" s="188"/>
      <c r="P7" s="188"/>
      <c r="Q7" s="228" t="s">
        <v>251</v>
      </c>
      <c r="R7" s="229"/>
      <c r="S7" s="229"/>
      <c r="T7" s="229"/>
      <c r="U7" s="229"/>
      <c r="V7" s="229"/>
      <c r="W7" s="229"/>
      <c r="X7" s="229"/>
      <c r="Y7" s="229"/>
      <c r="Z7" s="229"/>
      <c r="AA7" s="229"/>
      <c r="AB7" s="230"/>
    </row>
    <row r="8" spans="1:28" ht="20.25" customHeight="1" x14ac:dyDescent="0.3">
      <c r="A8" s="221" t="s">
        <v>497</v>
      </c>
      <c r="B8" s="221"/>
      <c r="C8" s="221"/>
      <c r="D8" s="221"/>
      <c r="E8" s="221"/>
      <c r="F8" s="222" t="s">
        <v>500</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7.25" thickBot="1" x14ac:dyDescent="0.35">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row>
    <row r="10" spans="1:28" ht="54.75" thickBot="1" x14ac:dyDescent="0.35">
      <c r="A10" s="243" t="s">
        <v>3</v>
      </c>
      <c r="B10" s="241" t="s">
        <v>4</v>
      </c>
      <c r="C10" s="241" t="s">
        <v>5</v>
      </c>
      <c r="D10" s="241" t="s">
        <v>6</v>
      </c>
      <c r="E10" s="241" t="s">
        <v>7</v>
      </c>
      <c r="F10" s="238" t="s">
        <v>8</v>
      </c>
      <c r="G10" s="239"/>
      <c r="H10" s="240"/>
      <c r="I10" s="241" t="s">
        <v>9</v>
      </c>
      <c r="J10" s="238" t="s">
        <v>10</v>
      </c>
      <c r="K10" s="239"/>
      <c r="L10" s="240"/>
      <c r="M10" s="238" t="s">
        <v>11</v>
      </c>
      <c r="N10" s="239"/>
      <c r="O10" s="239"/>
      <c r="P10" s="239"/>
      <c r="Q10" s="239"/>
      <c r="R10" s="239"/>
      <c r="S10" s="240"/>
      <c r="T10" s="90" t="s">
        <v>12</v>
      </c>
      <c r="U10" s="235" t="s">
        <v>13</v>
      </c>
      <c r="V10" s="236"/>
      <c r="W10" s="237"/>
      <c r="X10" s="235" t="s">
        <v>14</v>
      </c>
      <c r="Y10" s="236"/>
      <c r="Z10" s="236"/>
      <c r="AA10" s="236"/>
      <c r="AB10" s="237"/>
    </row>
    <row r="11" spans="1:28" ht="156" thickBot="1" x14ac:dyDescent="0.35">
      <c r="A11" s="244"/>
      <c r="B11" s="245"/>
      <c r="C11" s="245"/>
      <c r="D11" s="245"/>
      <c r="E11" s="245"/>
      <c r="F11" s="91" t="s">
        <v>15</v>
      </c>
      <c r="G11" s="92" t="s">
        <v>16</v>
      </c>
      <c r="H11" s="92" t="s">
        <v>17</v>
      </c>
      <c r="I11" s="242"/>
      <c r="J11" s="91" t="s">
        <v>18</v>
      </c>
      <c r="K11" s="91" t="s">
        <v>19</v>
      </c>
      <c r="L11" s="93" t="s">
        <v>20</v>
      </c>
      <c r="M11" s="94" t="s">
        <v>21</v>
      </c>
      <c r="N11" s="95" t="s">
        <v>22</v>
      </c>
      <c r="O11" s="94" t="s">
        <v>23</v>
      </c>
      <c r="P11" s="95" t="s">
        <v>24</v>
      </c>
      <c r="Q11" s="94" t="s">
        <v>25</v>
      </c>
      <c r="R11" s="95" t="s">
        <v>26</v>
      </c>
      <c r="S11" s="94" t="s">
        <v>27</v>
      </c>
      <c r="T11" s="95" t="s">
        <v>28</v>
      </c>
      <c r="U11" s="94" t="s">
        <v>29</v>
      </c>
      <c r="V11" s="94" t="s">
        <v>30</v>
      </c>
      <c r="W11" s="96" t="s">
        <v>31</v>
      </c>
      <c r="X11" s="97" t="s">
        <v>32</v>
      </c>
      <c r="Y11" s="97" t="s">
        <v>33</v>
      </c>
      <c r="Z11" s="97" t="s">
        <v>34</v>
      </c>
      <c r="AA11" s="97" t="s">
        <v>35</v>
      </c>
      <c r="AB11" s="97" t="s">
        <v>36</v>
      </c>
    </row>
    <row r="12" spans="1:28" ht="120.75" thickBot="1" x14ac:dyDescent="0.35">
      <c r="A12" s="246" t="s">
        <v>312</v>
      </c>
      <c r="B12" s="247" t="s">
        <v>499</v>
      </c>
      <c r="C12" s="248" t="s">
        <v>37</v>
      </c>
      <c r="D12" s="248" t="s">
        <v>38</v>
      </c>
      <c r="E12" s="249" t="s">
        <v>39</v>
      </c>
      <c r="F12" s="98" t="s">
        <v>51</v>
      </c>
      <c r="G12" s="99" t="s">
        <v>698</v>
      </c>
      <c r="H12" s="99" t="s">
        <v>42</v>
      </c>
      <c r="I12" s="100" t="s">
        <v>43</v>
      </c>
      <c r="J12" s="101" t="s">
        <v>44</v>
      </c>
      <c r="K12" s="101" t="s">
        <v>718</v>
      </c>
      <c r="L12" s="98" t="s">
        <v>719</v>
      </c>
      <c r="M12" s="102">
        <v>6</v>
      </c>
      <c r="N12" s="103">
        <v>2</v>
      </c>
      <c r="O12" s="104">
        <f t="shared" ref="O12:O24" si="0">M12*N12</f>
        <v>12</v>
      </c>
      <c r="P12" s="105" t="s">
        <v>47</v>
      </c>
      <c r="Q12" s="106">
        <v>25</v>
      </c>
      <c r="R12" s="107">
        <f t="shared" ref="R12:R24" si="1">O12*Q12</f>
        <v>300</v>
      </c>
      <c r="S12" s="108" t="str">
        <f>IF(AND(R12&gt;149,R12&lt;501),"Nivel 2",IF(AND(R12&gt;599),"Nivel 1",IF(AND(R12&gt;39,R12&lt;121),"Nivel 3","Nivel 4")))</f>
        <v>Nivel 2</v>
      </c>
      <c r="T12" s="109" t="str">
        <f t="shared" ref="T12:T24" si="2">IF(AND(R12&gt;149,R12&lt;501),"No Aceptable o Aceptable con control específico",IF(AND(R12&gt;599),"No Aceptable",IF(AND(R12&gt;39,R12&lt;121),"Aceptable","Aceptable")))</f>
        <v>No Aceptable o Aceptable con control específico</v>
      </c>
      <c r="U12" s="110">
        <v>1</v>
      </c>
      <c r="V12" s="111" t="s">
        <v>699</v>
      </c>
      <c r="W12" s="112" t="s">
        <v>39</v>
      </c>
      <c r="X12" s="103" t="s">
        <v>49</v>
      </c>
      <c r="Y12" s="102" t="s">
        <v>49</v>
      </c>
      <c r="Z12" s="103" t="s">
        <v>49</v>
      </c>
      <c r="AA12" s="250" t="s">
        <v>485</v>
      </c>
      <c r="AB12" s="251" t="s">
        <v>50</v>
      </c>
    </row>
    <row r="13" spans="1:28" ht="90" x14ac:dyDescent="0.3">
      <c r="A13" s="246"/>
      <c r="B13" s="247"/>
      <c r="C13" s="248"/>
      <c r="D13" s="248"/>
      <c r="E13" s="249"/>
      <c r="F13" s="98" t="s">
        <v>51</v>
      </c>
      <c r="G13" s="99" t="s">
        <v>720</v>
      </c>
      <c r="H13" s="99" t="s">
        <v>42</v>
      </c>
      <c r="I13" s="98" t="s">
        <v>109</v>
      </c>
      <c r="J13" s="101" t="s">
        <v>44</v>
      </c>
      <c r="K13" s="101" t="s">
        <v>721</v>
      </c>
      <c r="L13" s="101" t="s">
        <v>53</v>
      </c>
      <c r="M13" s="102">
        <v>10</v>
      </c>
      <c r="N13" s="103">
        <v>4</v>
      </c>
      <c r="O13" s="104">
        <f t="shared" si="0"/>
        <v>40</v>
      </c>
      <c r="P13" s="105" t="s">
        <v>289</v>
      </c>
      <c r="Q13" s="106">
        <v>100</v>
      </c>
      <c r="R13" s="107">
        <f t="shared" si="1"/>
        <v>4000</v>
      </c>
      <c r="S13" s="113" t="str">
        <f>IF(AND(R13&gt;149,R13&lt;501),"Nivel 2",IF(AND(R13&gt;599),"Nivel 1",IF(AND(R13&gt;39,R13&lt;121),"Nivel 3","Nivel 4")))</f>
        <v>Nivel 1</v>
      </c>
      <c r="T13" s="109" t="str">
        <f t="shared" si="2"/>
        <v>No Aceptable</v>
      </c>
      <c r="U13" s="110">
        <v>1</v>
      </c>
      <c r="V13" s="111" t="s">
        <v>275</v>
      </c>
      <c r="W13" s="112" t="s">
        <v>39</v>
      </c>
      <c r="X13" s="103" t="s">
        <v>49</v>
      </c>
      <c r="Y13" s="102" t="s">
        <v>49</v>
      </c>
      <c r="Z13" s="103" t="s">
        <v>49</v>
      </c>
      <c r="AA13" s="250"/>
      <c r="AB13" s="252"/>
    </row>
    <row r="14" spans="1:28" x14ac:dyDescent="0.3">
      <c r="A14" s="246"/>
      <c r="B14" s="247"/>
      <c r="C14" s="248"/>
      <c r="D14" s="248"/>
      <c r="E14" s="249"/>
      <c r="F14" s="103"/>
      <c r="G14" s="99"/>
      <c r="H14" s="99"/>
      <c r="I14" s="103"/>
      <c r="J14" s="101"/>
      <c r="K14" s="101"/>
      <c r="L14" s="101"/>
      <c r="M14" s="102"/>
      <c r="N14" s="103"/>
      <c r="O14" s="104"/>
      <c r="P14" s="105"/>
      <c r="Q14" s="106"/>
      <c r="R14" s="107"/>
      <c r="S14" s="108"/>
      <c r="T14" s="114"/>
      <c r="U14" s="110"/>
      <c r="V14" s="111"/>
      <c r="W14" s="102"/>
      <c r="X14" s="103"/>
      <c r="Y14" s="102"/>
      <c r="Z14" s="103"/>
      <c r="AA14" s="115"/>
      <c r="AB14" s="102"/>
    </row>
    <row r="15" spans="1:28" ht="90" x14ac:dyDescent="0.3">
      <c r="A15" s="246"/>
      <c r="B15" s="247"/>
      <c r="C15" s="248"/>
      <c r="D15" s="253" t="s">
        <v>59</v>
      </c>
      <c r="E15" s="249"/>
      <c r="F15" s="103" t="s">
        <v>60</v>
      </c>
      <c r="G15" s="99" t="s">
        <v>61</v>
      </c>
      <c r="H15" s="99" t="s">
        <v>62</v>
      </c>
      <c r="I15" s="262" t="s">
        <v>63</v>
      </c>
      <c r="J15" s="102" t="s">
        <v>210</v>
      </c>
      <c r="K15" s="102" t="s">
        <v>210</v>
      </c>
      <c r="L15" s="102" t="s">
        <v>723</v>
      </c>
      <c r="M15" s="102">
        <v>6</v>
      </c>
      <c r="N15" s="103">
        <v>2</v>
      </c>
      <c r="O15" s="104">
        <f t="shared" si="0"/>
        <v>12</v>
      </c>
      <c r="P15" s="116" t="s">
        <v>47</v>
      </c>
      <c r="Q15" s="106">
        <v>10</v>
      </c>
      <c r="R15" s="107">
        <f t="shared" si="1"/>
        <v>120</v>
      </c>
      <c r="S15" s="117" t="str">
        <f>IF(AND(R15&gt;149,R15&lt;501),"Nivel 2",IF(AND(R15&gt;599),"Nivel 1",IF(AND(R15&gt;39,R15&lt;121),"Nivel 3","Nivel 4")))</f>
        <v>Nivel 3</v>
      </c>
      <c r="T15" s="118" t="str">
        <f t="shared" si="2"/>
        <v>Aceptable</v>
      </c>
      <c r="U15" s="110">
        <v>1</v>
      </c>
      <c r="V15" s="251" t="s">
        <v>64</v>
      </c>
      <c r="W15" s="251" t="s">
        <v>39</v>
      </c>
      <c r="X15" s="251" t="s">
        <v>49</v>
      </c>
      <c r="Y15" s="251" t="s">
        <v>49</v>
      </c>
      <c r="Z15" s="251" t="s">
        <v>65</v>
      </c>
      <c r="AA15" s="256" t="s">
        <v>261</v>
      </c>
      <c r="AB15" s="251" t="s">
        <v>49</v>
      </c>
    </row>
    <row r="16" spans="1:28" ht="150" x14ac:dyDescent="0.3">
      <c r="A16" s="246"/>
      <c r="B16" s="247"/>
      <c r="C16" s="248"/>
      <c r="D16" s="254"/>
      <c r="E16" s="249"/>
      <c r="F16" s="103" t="s">
        <v>66</v>
      </c>
      <c r="G16" s="99" t="s">
        <v>67</v>
      </c>
      <c r="H16" s="99" t="s">
        <v>62</v>
      </c>
      <c r="I16" s="263"/>
      <c r="J16" s="101" t="s">
        <v>44</v>
      </c>
      <c r="K16" s="101" t="s">
        <v>722</v>
      </c>
      <c r="L16" s="101" t="s">
        <v>724</v>
      </c>
      <c r="M16" s="102">
        <v>6</v>
      </c>
      <c r="N16" s="103">
        <v>2</v>
      </c>
      <c r="O16" s="104">
        <f t="shared" si="0"/>
        <v>12</v>
      </c>
      <c r="P16" s="116" t="s">
        <v>47</v>
      </c>
      <c r="Q16" s="106">
        <v>10</v>
      </c>
      <c r="R16" s="107">
        <f t="shared" si="1"/>
        <v>120</v>
      </c>
      <c r="S16" s="117" t="str">
        <f t="shared" ref="S16:S24" si="3">IF(AND(R16&gt;149,R16&lt;501),"Nivel 2",IF(AND(R16&gt;599),"Nivel 1",IF(AND(R16&gt;39,R16&lt;121),"Nivel 3","Nivel 4")))</f>
        <v>Nivel 3</v>
      </c>
      <c r="T16" s="114" t="str">
        <f t="shared" si="2"/>
        <v>Aceptable</v>
      </c>
      <c r="U16" s="110">
        <v>1</v>
      </c>
      <c r="V16" s="259"/>
      <c r="W16" s="259"/>
      <c r="X16" s="259"/>
      <c r="Y16" s="259"/>
      <c r="Z16" s="259"/>
      <c r="AA16" s="257"/>
      <c r="AB16" s="259"/>
    </row>
    <row r="17" spans="1:28" ht="225" x14ac:dyDescent="0.3">
      <c r="A17" s="246"/>
      <c r="B17" s="247"/>
      <c r="C17" s="248"/>
      <c r="D17" s="254"/>
      <c r="E17" s="249"/>
      <c r="F17" s="103" t="s">
        <v>68</v>
      </c>
      <c r="G17" s="99" t="s">
        <v>69</v>
      </c>
      <c r="H17" s="99" t="s">
        <v>62</v>
      </c>
      <c r="I17" s="263"/>
      <c r="J17" s="101" t="s">
        <v>210</v>
      </c>
      <c r="K17" s="101" t="s">
        <v>44</v>
      </c>
      <c r="L17" s="101" t="s">
        <v>725</v>
      </c>
      <c r="M17" s="102">
        <v>6</v>
      </c>
      <c r="N17" s="103">
        <v>1</v>
      </c>
      <c r="O17" s="104">
        <f t="shared" si="0"/>
        <v>6</v>
      </c>
      <c r="P17" s="116" t="s">
        <v>72</v>
      </c>
      <c r="Q17" s="106">
        <v>10</v>
      </c>
      <c r="R17" s="107">
        <f t="shared" si="1"/>
        <v>60</v>
      </c>
      <c r="S17" s="117" t="str">
        <f t="shared" si="3"/>
        <v>Nivel 3</v>
      </c>
      <c r="T17" s="118" t="str">
        <f t="shared" si="2"/>
        <v>Aceptable</v>
      </c>
      <c r="U17" s="110">
        <v>1</v>
      </c>
      <c r="V17" s="259"/>
      <c r="W17" s="259"/>
      <c r="X17" s="259"/>
      <c r="Y17" s="259"/>
      <c r="Z17" s="259"/>
      <c r="AA17" s="257"/>
      <c r="AB17" s="259"/>
    </row>
    <row r="18" spans="1:28" ht="165" x14ac:dyDescent="0.3">
      <c r="A18" s="246"/>
      <c r="B18" s="247"/>
      <c r="C18" s="248"/>
      <c r="D18" s="254"/>
      <c r="E18" s="249"/>
      <c r="F18" s="103" t="s">
        <v>73</v>
      </c>
      <c r="G18" s="99" t="s">
        <v>74</v>
      </c>
      <c r="H18" s="99" t="s">
        <v>62</v>
      </c>
      <c r="I18" s="263"/>
      <c r="J18" s="101" t="s">
        <v>210</v>
      </c>
      <c r="K18" s="101" t="s">
        <v>726</v>
      </c>
      <c r="L18" s="101" t="s">
        <v>727</v>
      </c>
      <c r="M18" s="102">
        <v>6</v>
      </c>
      <c r="N18" s="103">
        <v>2</v>
      </c>
      <c r="O18" s="104">
        <f t="shared" si="0"/>
        <v>12</v>
      </c>
      <c r="P18" s="116" t="s">
        <v>47</v>
      </c>
      <c r="Q18" s="106">
        <v>10</v>
      </c>
      <c r="R18" s="107">
        <f t="shared" si="1"/>
        <v>120</v>
      </c>
      <c r="S18" s="117" t="str">
        <f t="shared" si="3"/>
        <v>Nivel 3</v>
      </c>
      <c r="T18" s="118" t="str">
        <f t="shared" si="2"/>
        <v>Aceptable</v>
      </c>
      <c r="U18" s="110">
        <v>1</v>
      </c>
      <c r="V18" s="259"/>
      <c r="W18" s="259"/>
      <c r="X18" s="259"/>
      <c r="Y18" s="259"/>
      <c r="Z18" s="259"/>
      <c r="AA18" s="257"/>
      <c r="AB18" s="259"/>
    </row>
    <row r="19" spans="1:28" ht="210" x14ac:dyDescent="0.3">
      <c r="A19" s="246"/>
      <c r="B19" s="247"/>
      <c r="C19" s="248"/>
      <c r="D19" s="255"/>
      <c r="E19" s="249"/>
      <c r="F19" s="103" t="s">
        <v>75</v>
      </c>
      <c r="G19" s="99" t="s">
        <v>76</v>
      </c>
      <c r="H19" s="99" t="s">
        <v>62</v>
      </c>
      <c r="I19" s="264"/>
      <c r="J19" s="101" t="s">
        <v>210</v>
      </c>
      <c r="K19" s="101" t="s">
        <v>210</v>
      </c>
      <c r="L19" s="101" t="s">
        <v>728</v>
      </c>
      <c r="M19" s="102">
        <v>6</v>
      </c>
      <c r="N19" s="103">
        <v>2</v>
      </c>
      <c r="O19" s="104">
        <f t="shared" si="0"/>
        <v>12</v>
      </c>
      <c r="P19" s="116" t="s">
        <v>47</v>
      </c>
      <c r="Q19" s="106">
        <v>10</v>
      </c>
      <c r="R19" s="107">
        <f t="shared" si="1"/>
        <v>120</v>
      </c>
      <c r="S19" s="117" t="str">
        <f t="shared" si="3"/>
        <v>Nivel 3</v>
      </c>
      <c r="T19" s="114" t="str">
        <f t="shared" si="2"/>
        <v>Aceptable</v>
      </c>
      <c r="U19" s="110">
        <v>1</v>
      </c>
      <c r="V19" s="252"/>
      <c r="W19" s="252"/>
      <c r="X19" s="252"/>
      <c r="Y19" s="252"/>
      <c r="Z19" s="252"/>
      <c r="AA19" s="258"/>
      <c r="AB19" s="252"/>
    </row>
    <row r="20" spans="1:28" ht="409.5" x14ac:dyDescent="0.3">
      <c r="A20" s="246"/>
      <c r="B20" s="247"/>
      <c r="C20" s="248"/>
      <c r="D20" s="119" t="s">
        <v>77</v>
      </c>
      <c r="E20" s="249"/>
      <c r="F20" s="103" t="s">
        <v>78</v>
      </c>
      <c r="G20" s="120" t="s">
        <v>79</v>
      </c>
      <c r="H20" s="99" t="s">
        <v>80</v>
      </c>
      <c r="I20" s="103" t="s">
        <v>81</v>
      </c>
      <c r="J20" s="102" t="s">
        <v>729</v>
      </c>
      <c r="K20" s="102" t="s">
        <v>722</v>
      </c>
      <c r="L20" s="102" t="s">
        <v>730</v>
      </c>
      <c r="M20" s="102">
        <v>6</v>
      </c>
      <c r="N20" s="103">
        <v>2</v>
      </c>
      <c r="O20" s="104">
        <f t="shared" si="0"/>
        <v>12</v>
      </c>
      <c r="P20" s="116" t="str">
        <f t="shared" ref="P20" si="4">IF(AND(O20&gt;9,O20&lt;21),"ALTO",IF(AND(O20&gt;23),"MUY ALTO",IF(AND(O20&gt;5,O20&lt;9),"MEDIO","BAJO")))</f>
        <v>ALTO</v>
      </c>
      <c r="Q20" s="106">
        <v>10</v>
      </c>
      <c r="R20" s="107">
        <f t="shared" si="1"/>
        <v>120</v>
      </c>
      <c r="S20" s="108" t="str">
        <f t="shared" si="3"/>
        <v>Nivel 3</v>
      </c>
      <c r="T20" s="118" t="str">
        <f t="shared" si="2"/>
        <v>Aceptable</v>
      </c>
      <c r="U20" s="110">
        <v>1</v>
      </c>
      <c r="V20" s="111" t="s">
        <v>82</v>
      </c>
      <c r="W20" s="102" t="s">
        <v>39</v>
      </c>
      <c r="X20" s="103"/>
      <c r="Y20" s="102"/>
      <c r="Z20" s="103" t="s">
        <v>83</v>
      </c>
      <c r="AA20" s="121" t="s">
        <v>262</v>
      </c>
      <c r="AB20" s="122" t="s">
        <v>49</v>
      </c>
    </row>
    <row r="21" spans="1:28" ht="225" x14ac:dyDescent="0.3">
      <c r="A21" s="246"/>
      <c r="B21" s="247"/>
      <c r="C21" s="248"/>
      <c r="D21" s="248" t="s">
        <v>110</v>
      </c>
      <c r="E21" s="249"/>
      <c r="F21" s="99" t="s">
        <v>85</v>
      </c>
      <c r="G21" s="99" t="s">
        <v>111</v>
      </c>
      <c r="H21" s="99" t="s">
        <v>86</v>
      </c>
      <c r="I21" s="99" t="s">
        <v>87</v>
      </c>
      <c r="J21" s="99" t="s">
        <v>88</v>
      </c>
      <c r="K21" s="123" t="s">
        <v>44</v>
      </c>
      <c r="L21" s="123" t="s">
        <v>44</v>
      </c>
      <c r="M21" s="99">
        <v>6</v>
      </c>
      <c r="N21" s="99">
        <v>2</v>
      </c>
      <c r="O21" s="124">
        <f t="shared" si="0"/>
        <v>12</v>
      </c>
      <c r="P21" s="125" t="s">
        <v>47</v>
      </c>
      <c r="Q21" s="126">
        <v>25</v>
      </c>
      <c r="R21" s="126">
        <f t="shared" si="1"/>
        <v>300</v>
      </c>
      <c r="S21" s="127" t="str">
        <f t="shared" si="3"/>
        <v>Nivel 2</v>
      </c>
      <c r="T21" s="128" t="str">
        <f>IF(AND(R21&gt;149,R21&lt;501),"No Aceptable o Aceptable con control específico",IF(AND(R21&gt;599),"No Aceptable",IF(AND(R21&gt;39,R21&lt;121),"Aceptable","Aceptable")))</f>
        <v>No Aceptable o Aceptable con control específico</v>
      </c>
      <c r="U21" s="99">
        <v>1</v>
      </c>
      <c r="V21" s="129" t="s">
        <v>89</v>
      </c>
      <c r="W21" s="99" t="s">
        <v>39</v>
      </c>
      <c r="X21" s="99"/>
      <c r="Y21" s="99"/>
      <c r="Z21" s="99" t="s">
        <v>90</v>
      </c>
      <c r="AA21" s="260" t="s">
        <v>264</v>
      </c>
      <c r="AB21" s="122" t="s">
        <v>49</v>
      </c>
    </row>
    <row r="22" spans="1:28" x14ac:dyDescent="0.3">
      <c r="A22" s="246"/>
      <c r="B22" s="247"/>
      <c r="C22" s="248"/>
      <c r="D22" s="248"/>
      <c r="E22" s="249"/>
      <c r="F22" s="103"/>
      <c r="G22" s="99"/>
      <c r="H22" s="99"/>
      <c r="I22" s="103"/>
      <c r="J22" s="130"/>
      <c r="K22" s="130"/>
      <c r="L22" s="130"/>
      <c r="M22" s="102"/>
      <c r="N22" s="103"/>
      <c r="O22" s="104"/>
      <c r="P22" s="105"/>
      <c r="Q22" s="106"/>
      <c r="R22" s="107"/>
      <c r="S22" s="131"/>
      <c r="T22" s="109"/>
      <c r="U22" s="110"/>
      <c r="V22" s="132"/>
      <c r="W22" s="102"/>
      <c r="X22" s="103"/>
      <c r="Y22" s="102"/>
      <c r="Z22" s="103"/>
      <c r="AA22" s="261"/>
      <c r="AB22" s="102" t="s">
        <v>49</v>
      </c>
    </row>
    <row r="23" spans="1:28" ht="409.5" x14ac:dyDescent="0.3">
      <c r="A23" s="246"/>
      <c r="B23" s="247"/>
      <c r="C23" s="248"/>
      <c r="D23" s="248"/>
      <c r="E23" s="249"/>
      <c r="F23" s="103" t="s">
        <v>95</v>
      </c>
      <c r="G23" s="99" t="s">
        <v>96</v>
      </c>
      <c r="H23" s="99" t="s">
        <v>97</v>
      </c>
      <c r="I23" s="103" t="s">
        <v>98</v>
      </c>
      <c r="J23" s="130" t="s">
        <v>44</v>
      </c>
      <c r="K23" s="130" t="s">
        <v>731</v>
      </c>
      <c r="L23" s="130" t="s">
        <v>99</v>
      </c>
      <c r="M23" s="102">
        <v>6</v>
      </c>
      <c r="N23" s="103">
        <v>1</v>
      </c>
      <c r="O23" s="104">
        <f t="shared" si="0"/>
        <v>6</v>
      </c>
      <c r="P23" s="105" t="s">
        <v>47</v>
      </c>
      <c r="Q23" s="106">
        <v>100</v>
      </c>
      <c r="R23" s="107">
        <f t="shared" si="1"/>
        <v>600</v>
      </c>
      <c r="S23" s="131" t="s">
        <v>100</v>
      </c>
      <c r="T23" s="133" t="str">
        <f>IF(AND(R23&gt;149,R23&lt;501),"No Aceptable o Aceptable con control específico",IF(AND(R23&gt;599),"No Aceptable",IF(AND(R23&gt;39,R23&lt;121),"Aceptable","Aceptable")))</f>
        <v>No Aceptable</v>
      </c>
      <c r="U23" s="110">
        <v>1</v>
      </c>
      <c r="V23" s="132" t="s">
        <v>98</v>
      </c>
      <c r="W23" s="102" t="s">
        <v>39</v>
      </c>
      <c r="X23" s="103" t="s">
        <v>49</v>
      </c>
      <c r="Y23" s="102" t="s">
        <v>49</v>
      </c>
      <c r="Z23" s="103" t="s">
        <v>101</v>
      </c>
      <c r="AA23" s="134" t="s">
        <v>102</v>
      </c>
      <c r="AB23" s="102" t="s">
        <v>49</v>
      </c>
    </row>
    <row r="24" spans="1:28" ht="135" x14ac:dyDescent="0.3">
      <c r="A24" s="246"/>
      <c r="B24" s="247"/>
      <c r="C24" s="248"/>
      <c r="D24" s="248"/>
      <c r="E24" s="249"/>
      <c r="F24" s="103" t="s">
        <v>103</v>
      </c>
      <c r="G24" s="99" t="s">
        <v>104</v>
      </c>
      <c r="H24" s="99" t="s">
        <v>86</v>
      </c>
      <c r="I24" s="103" t="s">
        <v>105</v>
      </c>
      <c r="J24" s="130" t="s">
        <v>44</v>
      </c>
      <c r="K24" s="130" t="s">
        <v>44</v>
      </c>
      <c r="L24" s="130" t="s">
        <v>717</v>
      </c>
      <c r="M24" s="102">
        <v>6</v>
      </c>
      <c r="N24" s="103">
        <v>3</v>
      </c>
      <c r="O24" s="104">
        <f t="shared" si="0"/>
        <v>18</v>
      </c>
      <c r="P24" s="105" t="str">
        <f t="shared" ref="P24" si="5">IF(AND(O24&gt;9,O24&lt;21),"ALTO",IF(AND(O24&gt;23),"MUY ALTO",IF(AND(O24&gt;5,O24&lt;9),"MEDIO","BAJO")))</f>
        <v>ALTO</v>
      </c>
      <c r="Q24" s="106">
        <v>10</v>
      </c>
      <c r="R24" s="107">
        <f t="shared" si="1"/>
        <v>180</v>
      </c>
      <c r="S24" s="135" t="str">
        <f t="shared" si="3"/>
        <v>Nivel 2</v>
      </c>
      <c r="T24" s="109" t="str">
        <f t="shared" si="2"/>
        <v>No Aceptable o Aceptable con control específico</v>
      </c>
      <c r="U24" s="110">
        <v>1</v>
      </c>
      <c r="V24" s="111" t="s">
        <v>106</v>
      </c>
      <c r="W24" s="102" t="s">
        <v>56</v>
      </c>
      <c r="X24" s="103" t="s">
        <v>49</v>
      </c>
      <c r="Y24" s="102" t="s">
        <v>49</v>
      </c>
      <c r="Z24" s="103"/>
      <c r="AA24" s="115" t="s">
        <v>263</v>
      </c>
      <c r="AB24" s="102" t="s">
        <v>49</v>
      </c>
    </row>
  </sheetData>
  <mergeCells count="45">
    <mergeCell ref="A9:AB9"/>
    <mergeCell ref="Q6:AB6"/>
    <mergeCell ref="AA2:AB2"/>
    <mergeCell ref="AA3:AB3"/>
    <mergeCell ref="AA4:AB4"/>
    <mergeCell ref="G2:Z4"/>
    <mergeCell ref="Q7:AB7"/>
    <mergeCell ref="F8:K8"/>
    <mergeCell ref="L8:P8"/>
    <mergeCell ref="Q8:AB8"/>
    <mergeCell ref="A1:F4"/>
    <mergeCell ref="A6:P6"/>
    <mergeCell ref="A7:P7"/>
    <mergeCell ref="A8:E8"/>
    <mergeCell ref="A5:AB5"/>
    <mergeCell ref="G1:Z1"/>
    <mergeCell ref="AA21:AA22"/>
    <mergeCell ref="I15:I19"/>
    <mergeCell ref="V15:V19"/>
    <mergeCell ref="W15:W19"/>
    <mergeCell ref="X15:X19"/>
    <mergeCell ref="Y15:Y19"/>
    <mergeCell ref="Z15:Z19"/>
    <mergeCell ref="AA12:AA13"/>
    <mergeCell ref="AB12:AB13"/>
    <mergeCell ref="D15:D19"/>
    <mergeCell ref="AA15:AA19"/>
    <mergeCell ref="AB15:AB19"/>
    <mergeCell ref="A12:A24"/>
    <mergeCell ref="B12:B24"/>
    <mergeCell ref="C12:C24"/>
    <mergeCell ref="D12:D14"/>
    <mergeCell ref="E12:E24"/>
    <mergeCell ref="D21:D24"/>
    <mergeCell ref="A10:A11"/>
    <mergeCell ref="B10:B11"/>
    <mergeCell ref="C10:C11"/>
    <mergeCell ref="D10:D11"/>
    <mergeCell ref="E10:E11"/>
    <mergeCell ref="X10:AB10"/>
    <mergeCell ref="F10:H10"/>
    <mergeCell ref="I10:I11"/>
    <mergeCell ref="J10:L10"/>
    <mergeCell ref="M10:S10"/>
    <mergeCell ref="U10:W10"/>
  </mergeCells>
  <conditionalFormatting sqref="P22 P12:P20 P24">
    <cfRule type="containsText" dxfId="869" priority="30" operator="containsText" text="MUY ALTO">
      <formula>NOT(ISERROR(SEARCH("MUY ALTO",P12)))</formula>
    </cfRule>
    <cfRule type="containsText" dxfId="868" priority="31" operator="containsText" text="ALTO">
      <formula>NOT(ISERROR(SEARCH("ALTO",P12)))</formula>
    </cfRule>
    <cfRule type="containsText" dxfId="867" priority="32" operator="containsText" text="MEDIO">
      <formula>NOT(ISERROR(SEARCH("MEDIO",P12)))</formula>
    </cfRule>
    <cfRule type="containsText" dxfId="866" priority="33" operator="containsText" text="BAJO">
      <formula>NOT(ISERROR(SEARCH("BAJO",P12)))</formula>
    </cfRule>
  </conditionalFormatting>
  <conditionalFormatting sqref="S22 S12:S20 S24">
    <cfRule type="containsText" dxfId="865" priority="23" operator="containsText" text="Nivel 3">
      <formula>NOT(ISERROR(SEARCH("Nivel 3",S12)))</formula>
    </cfRule>
    <cfRule type="containsText" dxfId="864" priority="24" operator="containsText" text="Nivel 2">
      <formula>NOT(ISERROR(SEARCH("Nivel 2",S12)))</formula>
    </cfRule>
    <cfRule type="containsText" dxfId="863" priority="25" operator="containsText" text="Nivel 4">
      <formula>NOT(ISERROR(SEARCH("Nivel 4",S12)))</formula>
    </cfRule>
    <cfRule type="containsText" priority="26" operator="containsText" text="Nivel 4">
      <formula>NOT(ISERROR(SEARCH("Nivel 4",S12)))</formula>
    </cfRule>
    <cfRule type="containsText" dxfId="862" priority="27" operator="containsText" text="Nivel 3">
      <formula>NOT(ISERROR(SEARCH("Nivel 3",S12)))</formula>
    </cfRule>
    <cfRule type="containsText" dxfId="861" priority="28" operator="containsText" text="Nivel 3">
      <formula>NOT(ISERROR(SEARCH("Nivel 3",S12)))</formula>
    </cfRule>
    <cfRule type="containsText" dxfId="860" priority="29" operator="containsText" text="Nivel 1">
      <formula>NOT(ISERROR(SEARCH("Nivel 1",S12)))</formula>
    </cfRule>
  </conditionalFormatting>
  <conditionalFormatting sqref="P21">
    <cfRule type="containsText" dxfId="859" priority="19" operator="containsText" text="MUY ALTO">
      <formula>NOT(ISERROR(SEARCH("MUY ALTO",P21)))</formula>
    </cfRule>
    <cfRule type="containsText" dxfId="858" priority="20" operator="containsText" text="ALTO">
      <formula>NOT(ISERROR(SEARCH("ALTO",P21)))</formula>
    </cfRule>
    <cfRule type="containsText" dxfId="857" priority="21" operator="containsText" text="MEDIO">
      <formula>NOT(ISERROR(SEARCH("MEDIO",P21)))</formula>
    </cfRule>
    <cfRule type="containsText" dxfId="856" priority="22" operator="containsText" text="BAJO">
      <formula>NOT(ISERROR(SEARCH("BAJO",P21)))</formula>
    </cfRule>
  </conditionalFormatting>
  <conditionalFormatting sqref="S21">
    <cfRule type="containsText" dxfId="855" priority="12" operator="containsText" text="Nivel 3">
      <formula>NOT(ISERROR(SEARCH("Nivel 3",S21)))</formula>
    </cfRule>
    <cfRule type="containsText" dxfId="854" priority="13" operator="containsText" text="Nivel 2">
      <formula>NOT(ISERROR(SEARCH("Nivel 2",S21)))</formula>
    </cfRule>
    <cfRule type="containsText" dxfId="853" priority="14" operator="containsText" text="Nivel 4">
      <formula>NOT(ISERROR(SEARCH("Nivel 4",S21)))</formula>
    </cfRule>
    <cfRule type="containsText" priority="15" operator="containsText" text="Nivel 4">
      <formula>NOT(ISERROR(SEARCH("Nivel 4",S21)))</formula>
    </cfRule>
    <cfRule type="containsText" dxfId="852" priority="16" operator="containsText" text="Nivel 3">
      <formula>NOT(ISERROR(SEARCH("Nivel 3",S21)))</formula>
    </cfRule>
    <cfRule type="containsText" dxfId="851" priority="17" operator="containsText" text="Nivel 3">
      <formula>NOT(ISERROR(SEARCH("Nivel 3",S21)))</formula>
    </cfRule>
    <cfRule type="containsText" dxfId="850" priority="18" operator="containsText" text="Nivel 1">
      <formula>NOT(ISERROR(SEARCH("Nivel 1",S21)))</formula>
    </cfRule>
  </conditionalFormatting>
  <conditionalFormatting sqref="P23">
    <cfRule type="containsText" dxfId="849" priority="8" operator="containsText" text="MUY ALTO">
      <formula>NOT(ISERROR(SEARCH("MUY ALTO",P23)))</formula>
    </cfRule>
    <cfRule type="containsText" dxfId="848" priority="9" operator="containsText" text="ALTO">
      <formula>NOT(ISERROR(SEARCH("ALTO",P23)))</formula>
    </cfRule>
    <cfRule type="containsText" dxfId="847" priority="10" operator="containsText" text="MEDIO">
      <formula>NOT(ISERROR(SEARCH("MEDIO",P23)))</formula>
    </cfRule>
    <cfRule type="containsText" dxfId="846" priority="11" operator="containsText" text="BAJO">
      <formula>NOT(ISERROR(SEARCH("BAJO",P23)))</formula>
    </cfRule>
  </conditionalFormatting>
  <conditionalFormatting sqref="S23">
    <cfRule type="containsText" dxfId="845" priority="1" operator="containsText" text="Nivel 3">
      <formula>NOT(ISERROR(SEARCH("Nivel 3",S23)))</formula>
    </cfRule>
    <cfRule type="containsText" dxfId="844" priority="2" operator="containsText" text="Nivel 2">
      <formula>NOT(ISERROR(SEARCH("Nivel 2",S23)))</formula>
    </cfRule>
    <cfRule type="containsText" dxfId="843" priority="3" operator="containsText" text="Nivel 4">
      <formula>NOT(ISERROR(SEARCH("Nivel 4",S23)))</formula>
    </cfRule>
    <cfRule type="containsText" priority="4" operator="containsText" text="Nivel 4">
      <formula>NOT(ISERROR(SEARCH("Nivel 4",S23)))</formula>
    </cfRule>
    <cfRule type="containsText" dxfId="842" priority="5" operator="containsText" text="Nivel 3">
      <formula>NOT(ISERROR(SEARCH("Nivel 3",S23)))</formula>
    </cfRule>
    <cfRule type="containsText" dxfId="841" priority="6" operator="containsText" text="Nivel 3">
      <formula>NOT(ISERROR(SEARCH("Nivel 3",S23)))</formula>
    </cfRule>
    <cfRule type="containsText" dxfId="840" priority="7" operator="containsText" text="Nivel 1">
      <formula>NOT(ISERROR(SEARCH("Nivel 1",S23)))</formula>
    </cfRule>
  </conditionalFormatting>
  <dataValidations count="6">
    <dataValidation type="list" allowBlank="1" showInputMessage="1" showErrorMessage="1" sqref="Q23">
      <formula1>NV</formula1>
    </dataValidation>
    <dataValidation type="list" allowBlank="1" showInputMessage="1" showErrorMessage="1" sqref="M12:M24">
      <formula1>ND</formula1>
    </dataValidation>
    <dataValidation type="list" allowBlank="1" showInputMessage="1" showErrorMessage="1" sqref="Q12:Q22 Q24">
      <formula1>NC</formula1>
    </dataValidation>
    <dataValidation type="list" allowBlank="1" showInputMessage="1" showErrorMessage="1" sqref="H12:H24">
      <formula1>ri</formula1>
    </dataValidation>
    <dataValidation type="list" allowBlank="1" showInputMessage="1" showErrorMessage="1" sqref="N21">
      <formula1>NI</formula1>
    </dataValidation>
    <dataValidation type="list" allowBlank="1" showInputMessage="1" showErrorMessage="1" sqref="N12:N20 N22:N24">
      <formula1>NE</formula1>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opLeftCell="C19" workbookViewId="0">
      <selection sqref="A1:AB42"/>
    </sheetView>
  </sheetViews>
  <sheetFormatPr baseColWidth="10" defaultRowHeight="15" x14ac:dyDescent="0.25"/>
  <sheetData>
    <row r="1" spans="1:28" ht="18.75" x14ac:dyDescent="0.25">
      <c r="A1" s="228" t="s">
        <v>0</v>
      </c>
      <c r="B1" s="229"/>
      <c r="C1" s="229"/>
      <c r="D1" s="229"/>
      <c r="E1" s="229"/>
      <c r="F1" s="229"/>
      <c r="G1" s="229"/>
      <c r="H1" s="229"/>
      <c r="I1" s="229"/>
      <c r="J1" s="229"/>
      <c r="K1" s="229"/>
      <c r="L1" s="229"/>
      <c r="M1" s="229"/>
      <c r="N1" s="229"/>
      <c r="O1" s="229"/>
      <c r="P1" s="230"/>
      <c r="Q1" s="228" t="s">
        <v>1</v>
      </c>
      <c r="R1" s="229"/>
      <c r="S1" s="229"/>
      <c r="T1" s="229"/>
      <c r="U1" s="229"/>
      <c r="V1" s="229"/>
      <c r="W1" s="229"/>
      <c r="X1" s="229"/>
      <c r="Y1" s="229"/>
      <c r="Z1" s="229"/>
      <c r="AA1" s="229"/>
      <c r="AB1" s="230"/>
    </row>
    <row r="2" spans="1:28" ht="18.75" x14ac:dyDescent="0.25">
      <c r="A2" s="288" t="s">
        <v>2</v>
      </c>
      <c r="B2" s="191"/>
      <c r="C2" s="191"/>
      <c r="D2" s="191"/>
      <c r="E2" s="191"/>
      <c r="F2" s="191"/>
      <c r="G2" s="191"/>
      <c r="H2" s="191"/>
      <c r="I2" s="191"/>
      <c r="J2" s="191"/>
      <c r="K2" s="191"/>
      <c r="L2" s="191"/>
      <c r="M2" s="191"/>
      <c r="N2" s="191"/>
      <c r="O2" s="191"/>
      <c r="P2" s="289"/>
      <c r="Q2" s="288" t="s">
        <v>251</v>
      </c>
      <c r="R2" s="191"/>
      <c r="S2" s="191"/>
      <c r="T2" s="191"/>
      <c r="U2" s="191"/>
      <c r="V2" s="191"/>
      <c r="W2" s="191"/>
      <c r="X2" s="191"/>
      <c r="Y2" s="191"/>
      <c r="Z2" s="191"/>
      <c r="AA2" s="191"/>
      <c r="AB2" s="289"/>
    </row>
    <row r="3" spans="1:28" ht="19.5" thickBot="1" x14ac:dyDescent="0.3">
      <c r="A3" s="317" t="s">
        <v>497</v>
      </c>
      <c r="B3" s="318"/>
      <c r="C3" s="318"/>
      <c r="D3" s="318"/>
      <c r="E3" s="319"/>
      <c r="F3" s="331" t="s">
        <v>649</v>
      </c>
      <c r="G3" s="332"/>
      <c r="H3" s="332"/>
      <c r="I3" s="332"/>
      <c r="J3" s="332"/>
      <c r="K3" s="333"/>
      <c r="L3" s="317" t="s">
        <v>108</v>
      </c>
      <c r="M3" s="318"/>
      <c r="N3" s="318"/>
      <c r="O3" s="318"/>
      <c r="P3" s="319"/>
      <c r="Q3" s="317" t="s">
        <v>107</v>
      </c>
      <c r="R3" s="318"/>
      <c r="S3" s="318"/>
      <c r="T3" s="318"/>
      <c r="U3" s="318"/>
      <c r="V3" s="318"/>
      <c r="W3" s="318"/>
      <c r="X3" s="318"/>
      <c r="Y3" s="318"/>
      <c r="Z3" s="318"/>
      <c r="AA3" s="318"/>
      <c r="AB3" s="319"/>
    </row>
    <row r="4" spans="1:28" ht="15.75" thickBot="1" x14ac:dyDescent="0.3"/>
    <row r="5" spans="1:28" ht="32.25" thickBot="1" x14ac:dyDescent="0.3">
      <c r="A5" s="198" t="s">
        <v>3</v>
      </c>
      <c r="B5" s="203" t="s">
        <v>4</v>
      </c>
      <c r="C5" s="203" t="s">
        <v>5</v>
      </c>
      <c r="D5" s="203" t="s">
        <v>6</v>
      </c>
      <c r="E5" s="203" t="s">
        <v>7</v>
      </c>
      <c r="F5" s="215" t="s">
        <v>8</v>
      </c>
      <c r="G5" s="216"/>
      <c r="H5" s="217"/>
      <c r="I5" s="203" t="s">
        <v>9</v>
      </c>
      <c r="J5" s="215" t="s">
        <v>10</v>
      </c>
      <c r="K5" s="216"/>
      <c r="L5" s="217"/>
      <c r="M5" s="215" t="s">
        <v>11</v>
      </c>
      <c r="N5" s="216"/>
      <c r="O5" s="216"/>
      <c r="P5" s="216"/>
      <c r="Q5" s="216"/>
      <c r="R5" s="216"/>
      <c r="S5" s="217"/>
      <c r="T5" s="1" t="s">
        <v>12</v>
      </c>
      <c r="U5" s="185" t="s">
        <v>13</v>
      </c>
      <c r="V5" s="186"/>
      <c r="W5" s="187"/>
      <c r="X5" s="185" t="s">
        <v>14</v>
      </c>
      <c r="Y5" s="186"/>
      <c r="Z5" s="186"/>
      <c r="AA5" s="186"/>
      <c r="AB5" s="187"/>
    </row>
    <row r="6" spans="1:28" ht="131.25" x14ac:dyDescent="0.25">
      <c r="A6" s="199"/>
      <c r="B6" s="204"/>
      <c r="C6" s="204"/>
      <c r="D6" s="204"/>
      <c r="E6" s="204"/>
      <c r="F6" s="168" t="s">
        <v>15</v>
      </c>
      <c r="G6" s="168" t="s">
        <v>16</v>
      </c>
      <c r="H6" s="168" t="s">
        <v>17</v>
      </c>
      <c r="I6" s="204"/>
      <c r="J6" s="168" t="s">
        <v>18</v>
      </c>
      <c r="K6" s="168" t="s">
        <v>19</v>
      </c>
      <c r="L6" s="32" t="s">
        <v>20</v>
      </c>
      <c r="M6" s="33" t="s">
        <v>21</v>
      </c>
      <c r="N6" s="34" t="s">
        <v>22</v>
      </c>
      <c r="O6" s="3" t="s">
        <v>23</v>
      </c>
      <c r="P6" s="34" t="s">
        <v>24</v>
      </c>
      <c r="Q6" s="3" t="s">
        <v>25</v>
      </c>
      <c r="R6" s="34" t="s">
        <v>26</v>
      </c>
      <c r="S6" s="3" t="s">
        <v>27</v>
      </c>
      <c r="T6" s="34" t="s">
        <v>28</v>
      </c>
      <c r="U6" s="3" t="s">
        <v>29</v>
      </c>
      <c r="V6" s="3" t="s">
        <v>30</v>
      </c>
      <c r="W6" s="3" t="s">
        <v>31</v>
      </c>
      <c r="X6" s="4" t="s">
        <v>32</v>
      </c>
      <c r="Y6" s="4" t="s">
        <v>33</v>
      </c>
      <c r="Z6" s="4" t="s">
        <v>34</v>
      </c>
      <c r="AA6" s="4" t="s">
        <v>35</v>
      </c>
      <c r="AB6" s="4" t="s">
        <v>36</v>
      </c>
    </row>
    <row r="7" spans="1:28" ht="51" x14ac:dyDescent="0.25">
      <c r="A7" s="209" t="s">
        <v>312</v>
      </c>
      <c r="B7" s="200" t="s">
        <v>650</v>
      </c>
      <c r="C7" s="212" t="s">
        <v>651</v>
      </c>
      <c r="D7" s="212" t="s">
        <v>652</v>
      </c>
      <c r="E7" s="218" t="s">
        <v>39</v>
      </c>
      <c r="F7" s="171" t="s">
        <v>175</v>
      </c>
      <c r="G7" s="171" t="s">
        <v>625</v>
      </c>
      <c r="H7" s="171" t="s">
        <v>86</v>
      </c>
      <c r="I7" s="171" t="s">
        <v>626</v>
      </c>
      <c r="J7" s="6" t="s">
        <v>627</v>
      </c>
      <c r="K7" s="6" t="s">
        <v>210</v>
      </c>
      <c r="L7" s="171" t="s">
        <v>628</v>
      </c>
      <c r="M7" s="171">
        <v>2</v>
      </c>
      <c r="N7" s="171">
        <v>2</v>
      </c>
      <c r="O7" s="20">
        <v>4</v>
      </c>
      <c r="P7" s="21" t="s">
        <v>248</v>
      </c>
      <c r="Q7" s="173">
        <v>25</v>
      </c>
      <c r="R7" s="173">
        <f t="shared" ref="R7:R14" si="0">O7*Q7</f>
        <v>100</v>
      </c>
      <c r="S7" s="21" t="str">
        <f>IF(AND(R7&gt;149,R7&lt;501),"Nivel 2",IF(AND(R7&gt;599),"Nivel 1",IF(AND(R7&gt;39,R7&lt;121),"Nivel 3","Nivel 4")))</f>
        <v>Nivel 3</v>
      </c>
      <c r="T7" s="24" t="str">
        <f t="shared" ref="T7:T14" si="1">IF(AND(R7&gt;149,R7&lt;501),"No Aceptable o Aceptable con control específico",IF(AND(R7&gt;599),"No Aceptable",IF(AND(R7&gt;39,R7&lt;121),"Aceptable","Aceptable")))</f>
        <v>Aceptable</v>
      </c>
      <c r="U7" s="171">
        <v>1</v>
      </c>
      <c r="V7" s="171" t="s">
        <v>630</v>
      </c>
      <c r="W7" s="171" t="s">
        <v>39</v>
      </c>
      <c r="X7" s="171" t="s">
        <v>49</v>
      </c>
      <c r="Y7" s="171" t="s">
        <v>49</v>
      </c>
      <c r="Z7" s="171" t="s">
        <v>629</v>
      </c>
      <c r="AA7" s="208" t="s">
        <v>636</v>
      </c>
      <c r="AB7" s="184" t="s">
        <v>411</v>
      </c>
    </row>
    <row r="8" spans="1:28" ht="122.25" customHeight="1" x14ac:dyDescent="0.25">
      <c r="A8" s="210"/>
      <c r="B8" s="201"/>
      <c r="C8" s="213"/>
      <c r="D8" s="214"/>
      <c r="E8" s="219"/>
      <c r="F8" s="171" t="s">
        <v>85</v>
      </c>
      <c r="G8" s="171" t="s">
        <v>631</v>
      </c>
      <c r="H8" s="171" t="s">
        <v>86</v>
      </c>
      <c r="I8" s="6" t="s">
        <v>637</v>
      </c>
      <c r="J8" s="6" t="s">
        <v>633</v>
      </c>
      <c r="K8" s="6" t="s">
        <v>210</v>
      </c>
      <c r="L8" s="6" t="s">
        <v>632</v>
      </c>
      <c r="M8" s="171">
        <v>2</v>
      </c>
      <c r="N8" s="171">
        <v>1</v>
      </c>
      <c r="O8" s="20">
        <v>2</v>
      </c>
      <c r="P8" s="21" t="s">
        <v>248</v>
      </c>
      <c r="Q8" s="173">
        <v>25</v>
      </c>
      <c r="R8" s="173">
        <v>40</v>
      </c>
      <c r="S8" s="21" t="s">
        <v>348</v>
      </c>
      <c r="T8" s="24" t="s">
        <v>349</v>
      </c>
      <c r="U8" s="171">
        <v>1</v>
      </c>
      <c r="V8" s="171" t="s">
        <v>634</v>
      </c>
      <c r="W8" s="171" t="s">
        <v>356</v>
      </c>
      <c r="X8" s="171" t="s">
        <v>211</v>
      </c>
      <c r="Y8" s="171" t="s">
        <v>49</v>
      </c>
      <c r="Z8" s="171" t="s">
        <v>635</v>
      </c>
      <c r="AA8" s="208"/>
      <c r="AB8" s="184"/>
    </row>
    <row r="9" spans="1:28" ht="51" x14ac:dyDescent="0.25">
      <c r="A9" s="210"/>
      <c r="B9" s="201"/>
      <c r="C9" s="213"/>
      <c r="D9" s="205" t="s">
        <v>653</v>
      </c>
      <c r="E9" s="219"/>
      <c r="F9" s="171" t="s">
        <v>388</v>
      </c>
      <c r="G9" s="171" t="s">
        <v>389</v>
      </c>
      <c r="H9" s="171" t="s">
        <v>280</v>
      </c>
      <c r="I9" s="189" t="s">
        <v>654</v>
      </c>
      <c r="J9" s="171" t="s">
        <v>210</v>
      </c>
      <c r="K9" s="171" t="s">
        <v>210</v>
      </c>
      <c r="L9" s="171" t="s">
        <v>640</v>
      </c>
      <c r="M9" s="171">
        <v>2</v>
      </c>
      <c r="N9" s="171">
        <v>2</v>
      </c>
      <c r="O9" s="20">
        <f t="shared" ref="O9" si="2">M9*N9</f>
        <v>4</v>
      </c>
      <c r="P9" s="21" t="s">
        <v>248</v>
      </c>
      <c r="Q9" s="173">
        <v>25</v>
      </c>
      <c r="R9" s="173">
        <f t="shared" si="0"/>
        <v>100</v>
      </c>
      <c r="S9" s="21" t="str">
        <f>IF(AND(R9&gt;149,R9&lt;501),"Nivel 2",IF(AND(R9&gt;599),"Nivel 1",IF(AND(R9&gt;39,R9&lt;121),"Nivel 3","Nivel 4")))</f>
        <v>Nivel 3</v>
      </c>
      <c r="T9" s="36" t="str">
        <f t="shared" si="1"/>
        <v>Aceptable</v>
      </c>
      <c r="U9" s="171">
        <v>1</v>
      </c>
      <c r="V9" s="207" t="s">
        <v>657</v>
      </c>
      <c r="W9" s="207" t="s">
        <v>356</v>
      </c>
      <c r="X9" s="207" t="s">
        <v>49</v>
      </c>
      <c r="Y9" s="207" t="s">
        <v>49</v>
      </c>
      <c r="Z9" s="207" t="s">
        <v>49</v>
      </c>
      <c r="AA9" s="208" t="s">
        <v>658</v>
      </c>
      <c r="AB9" s="184" t="s">
        <v>411</v>
      </c>
    </row>
    <row r="10" spans="1:28" ht="63.75" x14ac:dyDescent="0.25">
      <c r="A10" s="210"/>
      <c r="B10" s="201"/>
      <c r="C10" s="213"/>
      <c r="D10" s="205"/>
      <c r="E10" s="219"/>
      <c r="F10" s="171" t="s">
        <v>554</v>
      </c>
      <c r="G10" s="171" t="s">
        <v>655</v>
      </c>
      <c r="H10" s="171" t="s">
        <v>553</v>
      </c>
      <c r="I10" s="206"/>
      <c r="J10" s="6" t="s">
        <v>656</v>
      </c>
      <c r="K10" s="6" t="s">
        <v>210</v>
      </c>
      <c r="L10" s="6" t="s">
        <v>411</v>
      </c>
      <c r="M10" s="171">
        <v>2</v>
      </c>
      <c r="N10" s="171">
        <v>2</v>
      </c>
      <c r="O10" s="20">
        <v>4</v>
      </c>
      <c r="P10" s="21" t="s">
        <v>248</v>
      </c>
      <c r="Q10" s="173">
        <v>25</v>
      </c>
      <c r="R10" s="173">
        <v>100</v>
      </c>
      <c r="S10" s="21" t="s">
        <v>348</v>
      </c>
      <c r="T10" s="36" t="s">
        <v>349</v>
      </c>
      <c r="U10" s="171">
        <v>1</v>
      </c>
      <c r="V10" s="207"/>
      <c r="W10" s="207"/>
      <c r="X10" s="207"/>
      <c r="Y10" s="207"/>
      <c r="Z10" s="207"/>
      <c r="AA10" s="208"/>
      <c r="AB10" s="184"/>
    </row>
    <row r="11" spans="1:28" ht="38.25" x14ac:dyDescent="0.25">
      <c r="A11" s="210"/>
      <c r="B11" s="201"/>
      <c r="C11" s="213"/>
      <c r="D11" s="205"/>
      <c r="E11" s="219"/>
      <c r="F11" s="171" t="s">
        <v>92</v>
      </c>
      <c r="G11" s="172" t="s">
        <v>464</v>
      </c>
      <c r="H11" s="171" t="s">
        <v>319</v>
      </c>
      <c r="I11" s="189" t="s">
        <v>663</v>
      </c>
      <c r="J11" s="171" t="s">
        <v>429</v>
      </c>
      <c r="K11" s="171" t="s">
        <v>424</v>
      </c>
      <c r="L11" s="171" t="s">
        <v>424</v>
      </c>
      <c r="M11" s="171">
        <v>2</v>
      </c>
      <c r="N11" s="171">
        <v>1</v>
      </c>
      <c r="O11" s="20">
        <v>2</v>
      </c>
      <c r="P11" s="21" t="s">
        <v>248</v>
      </c>
      <c r="Q11" s="173">
        <v>10</v>
      </c>
      <c r="R11" s="173">
        <v>20</v>
      </c>
      <c r="S11" s="21" t="s">
        <v>425</v>
      </c>
      <c r="T11" s="24" t="s">
        <v>349</v>
      </c>
      <c r="U11" s="171">
        <v>1</v>
      </c>
      <c r="V11" s="189" t="s">
        <v>662</v>
      </c>
      <c r="W11" s="171" t="s">
        <v>317</v>
      </c>
      <c r="X11" s="171" t="s">
        <v>211</v>
      </c>
      <c r="Y11" s="171" t="s">
        <v>49</v>
      </c>
      <c r="Z11" s="171" t="s">
        <v>49</v>
      </c>
      <c r="AA11" s="189" t="s">
        <v>659</v>
      </c>
      <c r="AB11" s="169" t="s">
        <v>49</v>
      </c>
    </row>
    <row r="12" spans="1:28" ht="63.75" x14ac:dyDescent="0.25">
      <c r="A12" s="210"/>
      <c r="B12" s="201"/>
      <c r="C12" s="213"/>
      <c r="D12" s="205"/>
      <c r="E12" s="219"/>
      <c r="F12" s="171" t="s">
        <v>286</v>
      </c>
      <c r="G12" s="172" t="s">
        <v>661</v>
      </c>
      <c r="H12" s="171" t="s">
        <v>288</v>
      </c>
      <c r="I12" s="190"/>
      <c r="J12" s="171" t="s">
        <v>210</v>
      </c>
      <c r="K12" s="171" t="s">
        <v>210</v>
      </c>
      <c r="L12" s="171" t="s">
        <v>660</v>
      </c>
      <c r="M12" s="171">
        <v>2</v>
      </c>
      <c r="N12" s="171">
        <v>2</v>
      </c>
      <c r="O12" s="20">
        <v>4</v>
      </c>
      <c r="P12" s="21" t="s">
        <v>248</v>
      </c>
      <c r="Q12" s="173">
        <v>25</v>
      </c>
      <c r="R12" s="173">
        <v>100</v>
      </c>
      <c r="S12" s="21" t="s">
        <v>348</v>
      </c>
      <c r="T12" s="36" t="s">
        <v>349</v>
      </c>
      <c r="U12" s="171">
        <v>1</v>
      </c>
      <c r="V12" s="190"/>
      <c r="W12" s="171" t="s">
        <v>39</v>
      </c>
      <c r="X12" s="171" t="s">
        <v>49</v>
      </c>
      <c r="Y12" s="171" t="s">
        <v>49</v>
      </c>
      <c r="Z12" s="171" t="s">
        <v>629</v>
      </c>
      <c r="AA12" s="190"/>
      <c r="AB12" s="169"/>
    </row>
    <row r="13" spans="1:28" ht="76.5" x14ac:dyDescent="0.25">
      <c r="A13" s="210"/>
      <c r="B13" s="201"/>
      <c r="C13" s="213"/>
      <c r="D13" s="205"/>
      <c r="E13" s="219"/>
      <c r="F13" s="171" t="s">
        <v>394</v>
      </c>
      <c r="G13" s="171" t="s">
        <v>664</v>
      </c>
      <c r="H13" s="171" t="s">
        <v>280</v>
      </c>
      <c r="I13" s="171" t="s">
        <v>665</v>
      </c>
      <c r="J13" s="171" t="s">
        <v>424</v>
      </c>
      <c r="K13" s="19" t="s">
        <v>44</v>
      </c>
      <c r="L13" s="19" t="s">
        <v>666</v>
      </c>
      <c r="M13" s="171">
        <v>2</v>
      </c>
      <c r="N13" s="171">
        <v>2</v>
      </c>
      <c r="O13" s="20">
        <f t="shared" ref="O13" si="3">M13*N13</f>
        <v>4</v>
      </c>
      <c r="P13" s="21" t="s">
        <v>248</v>
      </c>
      <c r="Q13" s="173">
        <v>25</v>
      </c>
      <c r="R13" s="173">
        <f t="shared" ref="R13" si="4">O13*Q13</f>
        <v>100</v>
      </c>
      <c r="S13" s="23" t="str">
        <f t="shared" ref="S13" si="5">IF(AND(R13&gt;149,R13&lt;501),"Nivel 2",IF(AND(R13&gt;599),"Nivel 1",IF(AND(R13&gt;39,R13&lt;121),"Nivel 3","Nivel 4")))</f>
        <v>Nivel 3</v>
      </c>
      <c r="T13" s="24" t="str">
        <f t="shared" ref="T13" si="6">IF(AND(R13&gt;149,R13&lt;501),"No Aceptable o Aceptable con control específico",IF(AND(R13&gt;599),"No Aceptable",IF(AND(R13&gt;39,R13&lt;121),"Aceptable","Aceptable")))</f>
        <v>Aceptable</v>
      </c>
      <c r="U13" s="171">
        <v>1</v>
      </c>
      <c r="V13" s="172" t="s">
        <v>667</v>
      </c>
      <c r="W13" s="171" t="s">
        <v>39</v>
      </c>
      <c r="X13" s="171" t="s">
        <v>49</v>
      </c>
      <c r="Y13" s="171" t="s">
        <v>49</v>
      </c>
      <c r="Z13" s="171" t="s">
        <v>49</v>
      </c>
      <c r="AA13" s="170" t="s">
        <v>668</v>
      </c>
      <c r="AB13" s="169" t="s">
        <v>49</v>
      </c>
    </row>
    <row r="14" spans="1:28" ht="409.5" x14ac:dyDescent="0.25">
      <c r="A14" s="211"/>
      <c r="B14" s="202"/>
      <c r="C14" s="214"/>
      <c r="D14" s="40" t="s">
        <v>648</v>
      </c>
      <c r="E14" s="220"/>
      <c r="F14" s="8" t="s">
        <v>95</v>
      </c>
      <c r="G14" s="171" t="s">
        <v>96</v>
      </c>
      <c r="H14" s="171" t="s">
        <v>97</v>
      </c>
      <c r="I14" s="8" t="s">
        <v>98</v>
      </c>
      <c r="J14" s="26" t="s">
        <v>44</v>
      </c>
      <c r="K14" s="26" t="s">
        <v>44</v>
      </c>
      <c r="L14" s="26" t="s">
        <v>99</v>
      </c>
      <c r="M14" s="7">
        <v>6</v>
      </c>
      <c r="N14" s="8">
        <v>1</v>
      </c>
      <c r="O14" s="9">
        <v>6</v>
      </c>
      <c r="P14" s="10" t="s">
        <v>362</v>
      </c>
      <c r="Q14" s="11">
        <v>100</v>
      </c>
      <c r="R14" s="12">
        <f t="shared" si="0"/>
        <v>600</v>
      </c>
      <c r="S14" s="31" t="str">
        <f t="shared" ref="S14" si="7">IF(AND(R14&gt;149,R14&lt;501),"Nivel 2",IF(AND(R14&gt;599),"Nivel 1",IF(AND(R14&gt;39,R14&lt;121),"Nivel 3","Nivel 4")))</f>
        <v>Nivel 1</v>
      </c>
      <c r="T14" s="13" t="str">
        <f t="shared" si="1"/>
        <v>No Aceptable</v>
      </c>
      <c r="U14" s="77">
        <v>2</v>
      </c>
      <c r="V14" s="28" t="s">
        <v>98</v>
      </c>
      <c r="W14" s="7" t="s">
        <v>356</v>
      </c>
      <c r="X14" s="8" t="s">
        <v>49</v>
      </c>
      <c r="Y14" s="7" t="s">
        <v>49</v>
      </c>
      <c r="Z14" s="8" t="s">
        <v>101</v>
      </c>
      <c r="AA14" s="30" t="s">
        <v>102</v>
      </c>
      <c r="AB14" s="7" t="s">
        <v>49</v>
      </c>
    </row>
  </sheetData>
  <mergeCells count="38">
    <mergeCell ref="AA9:AA10"/>
    <mergeCell ref="M5:S5"/>
    <mergeCell ref="U5:W5"/>
    <mergeCell ref="X5:AB5"/>
    <mergeCell ref="D9:D13"/>
    <mergeCell ref="I9:I10"/>
    <mergeCell ref="V9:V10"/>
    <mergeCell ref="W9:W10"/>
    <mergeCell ref="X9:X10"/>
    <mergeCell ref="AB9:AB10"/>
    <mergeCell ref="I11:I12"/>
    <mergeCell ref="V11:V12"/>
    <mergeCell ref="AA11:AA12"/>
    <mergeCell ref="AA7:AA8"/>
    <mergeCell ref="AB7:AB8"/>
    <mergeCell ref="Y9:Y10"/>
    <mergeCell ref="Z9:Z10"/>
    <mergeCell ref="A7:A14"/>
    <mergeCell ref="B7:B14"/>
    <mergeCell ref="C7:C14"/>
    <mergeCell ref="D7:D8"/>
    <mergeCell ref="E7:E14"/>
    <mergeCell ref="F5:H5"/>
    <mergeCell ref="A1:P1"/>
    <mergeCell ref="Q1:AB1"/>
    <mergeCell ref="A2:P2"/>
    <mergeCell ref="Q2:AB2"/>
    <mergeCell ref="A3:E3"/>
    <mergeCell ref="F3:K3"/>
    <mergeCell ref="L3:P3"/>
    <mergeCell ref="Q3:AB3"/>
    <mergeCell ref="A5:A6"/>
    <mergeCell ref="B5:B6"/>
    <mergeCell ref="C5:C6"/>
    <mergeCell ref="D5:D6"/>
    <mergeCell ref="E5:E6"/>
    <mergeCell ref="I5:I6"/>
    <mergeCell ref="J5:L5"/>
  </mergeCells>
  <conditionalFormatting sqref="P7:P12">
    <cfRule type="containsText" dxfId="59" priority="30" operator="containsText" text="MUY ALTO">
      <formula>NOT(ISERROR(SEARCH("MUY ALTO",P7)))</formula>
    </cfRule>
    <cfRule type="containsText" dxfId="58" priority="31" operator="containsText" text="ALTO">
      <formula>NOT(ISERROR(SEARCH("ALTO",P7)))</formula>
    </cfRule>
    <cfRule type="containsText" dxfId="57" priority="32" operator="containsText" text="MEDIO">
      <formula>NOT(ISERROR(SEARCH("MEDIO",P7)))</formula>
    </cfRule>
    <cfRule type="containsText" dxfId="56" priority="33" operator="containsText" text="BAJO">
      <formula>NOT(ISERROR(SEARCH("BAJO",P7)))</formula>
    </cfRule>
  </conditionalFormatting>
  <conditionalFormatting sqref="S7:S12">
    <cfRule type="containsText" dxfId="55" priority="23" operator="containsText" text="Nivel 3">
      <formula>NOT(ISERROR(SEARCH("Nivel 3",S7)))</formula>
    </cfRule>
    <cfRule type="containsText" dxfId="54" priority="24" operator="containsText" text="Nivel 2">
      <formula>NOT(ISERROR(SEARCH("Nivel 2",S7)))</formula>
    </cfRule>
    <cfRule type="containsText" dxfId="53" priority="25" operator="containsText" text="Nivel 4">
      <formula>NOT(ISERROR(SEARCH("Nivel 4",S7)))</formula>
    </cfRule>
    <cfRule type="containsText" priority="26" operator="containsText" text="Nivel 4">
      <formula>NOT(ISERROR(SEARCH("Nivel 4",S7)))</formula>
    </cfRule>
    <cfRule type="containsText" dxfId="52" priority="27" operator="containsText" text="Nivel 3">
      <formula>NOT(ISERROR(SEARCH("Nivel 3",S7)))</formula>
    </cfRule>
    <cfRule type="containsText" dxfId="51" priority="28" operator="containsText" text="Nivel 3">
      <formula>NOT(ISERROR(SEARCH("Nivel 3",S7)))</formula>
    </cfRule>
    <cfRule type="containsText" dxfId="50" priority="29" operator="containsText" text="Nivel 1">
      <formula>NOT(ISERROR(SEARCH("Nivel 1",S7)))</formula>
    </cfRule>
  </conditionalFormatting>
  <conditionalFormatting sqref="P13">
    <cfRule type="containsText" dxfId="49" priority="19" operator="containsText" text="MUY ALTO">
      <formula>NOT(ISERROR(SEARCH("MUY ALTO",P13)))</formula>
    </cfRule>
    <cfRule type="containsText" dxfId="48" priority="20" operator="containsText" text="ALTO">
      <formula>NOT(ISERROR(SEARCH("ALTO",P13)))</formula>
    </cfRule>
    <cfRule type="containsText" dxfId="47" priority="21" operator="containsText" text="MEDIO">
      <formula>NOT(ISERROR(SEARCH("MEDIO",P13)))</formula>
    </cfRule>
    <cfRule type="containsText" dxfId="46" priority="22" operator="containsText" text="BAJO">
      <formula>NOT(ISERROR(SEARCH("BAJO",P13)))</formula>
    </cfRule>
  </conditionalFormatting>
  <conditionalFormatting sqref="S13">
    <cfRule type="containsText" dxfId="45" priority="12" operator="containsText" text="Nivel 3">
      <formula>NOT(ISERROR(SEARCH("Nivel 3",S13)))</formula>
    </cfRule>
    <cfRule type="containsText" dxfId="44" priority="13" operator="containsText" text="Nivel 2">
      <formula>NOT(ISERROR(SEARCH("Nivel 2",S13)))</formula>
    </cfRule>
    <cfRule type="containsText" dxfId="43" priority="14" operator="containsText" text="Nivel 4">
      <formula>NOT(ISERROR(SEARCH("Nivel 4",S13)))</formula>
    </cfRule>
    <cfRule type="containsText" priority="15" operator="containsText" text="Nivel 4">
      <formula>NOT(ISERROR(SEARCH("Nivel 4",S13)))</formula>
    </cfRule>
    <cfRule type="containsText" dxfId="42" priority="16" operator="containsText" text="Nivel 3">
      <formula>NOT(ISERROR(SEARCH("Nivel 3",S13)))</formula>
    </cfRule>
    <cfRule type="containsText" dxfId="41" priority="17" operator="containsText" text="Nivel 3">
      <formula>NOT(ISERROR(SEARCH("Nivel 3",S13)))</formula>
    </cfRule>
    <cfRule type="containsText" dxfId="40" priority="18" operator="containsText" text="Nivel 1">
      <formula>NOT(ISERROR(SEARCH("Nivel 1",S13)))</formula>
    </cfRule>
  </conditionalFormatting>
  <conditionalFormatting sqref="P14">
    <cfRule type="containsText" dxfId="39" priority="8" operator="containsText" text="MUY ALTO">
      <formula>NOT(ISERROR(SEARCH("MUY ALTO",P14)))</formula>
    </cfRule>
    <cfRule type="containsText" dxfId="38" priority="9" operator="containsText" text="ALTO">
      <formula>NOT(ISERROR(SEARCH("ALTO",P14)))</formula>
    </cfRule>
    <cfRule type="containsText" dxfId="37" priority="10" operator="containsText" text="MEDIO">
      <formula>NOT(ISERROR(SEARCH("MEDIO",P14)))</formula>
    </cfRule>
    <cfRule type="containsText" dxfId="36" priority="11" operator="containsText" text="BAJO">
      <formula>NOT(ISERROR(SEARCH("BAJO",P14)))</formula>
    </cfRule>
  </conditionalFormatting>
  <conditionalFormatting sqref="S14">
    <cfRule type="containsText" dxfId="35" priority="1" operator="containsText" text="Nivel 3">
      <formula>NOT(ISERROR(SEARCH("Nivel 3",S14)))</formula>
    </cfRule>
    <cfRule type="containsText" dxfId="34" priority="2" operator="containsText" text="Nivel 2">
      <formula>NOT(ISERROR(SEARCH("Nivel 2",S14)))</formula>
    </cfRule>
    <cfRule type="containsText" dxfId="33" priority="3" operator="containsText" text="Nivel 4">
      <formula>NOT(ISERROR(SEARCH("Nivel 4",S14)))</formula>
    </cfRule>
    <cfRule type="containsText" priority="4" operator="containsText" text="Nivel 4">
      <formula>NOT(ISERROR(SEARCH("Nivel 4",S14)))</formula>
    </cfRule>
    <cfRule type="containsText" dxfId="32" priority="5" operator="containsText" text="Nivel 3">
      <formula>NOT(ISERROR(SEARCH("Nivel 3",S14)))</formula>
    </cfRule>
    <cfRule type="containsText" dxfId="31" priority="6" operator="containsText" text="Nivel 3">
      <formula>NOT(ISERROR(SEARCH("Nivel 3",S14)))</formula>
    </cfRule>
    <cfRule type="containsText" dxfId="30" priority="7" operator="containsText" text="Nivel 1">
      <formula>NOT(ISERROR(SEARCH("Nivel 1",S14)))</formula>
    </cfRule>
  </conditionalFormatting>
  <dataValidations count="5">
    <dataValidation type="list" allowBlank="1" showInputMessage="1" showErrorMessage="1" sqref="N7:N12 N14">
      <formula1>NE</formula1>
    </dataValidation>
    <dataValidation type="list" allowBlank="1" showInputMessage="1" showErrorMessage="1" sqref="N13">
      <formula1>NI</formula1>
    </dataValidation>
    <dataValidation type="list" allowBlank="1" showInputMessage="1" showErrorMessage="1" sqref="Q7:Q14">
      <formula1>NC</formula1>
    </dataValidation>
    <dataValidation type="list" allowBlank="1" showInputMessage="1" showErrorMessage="1" sqref="M7:M14">
      <formula1>ND</formula1>
    </dataValidation>
    <dataValidation type="list" allowBlank="1" showInputMessage="1" showErrorMessage="1" sqref="H7:H14">
      <formula1>ri</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opLeftCell="A7" workbookViewId="0">
      <selection activeCell="L14" sqref="L14"/>
    </sheetView>
  </sheetViews>
  <sheetFormatPr baseColWidth="10" defaultRowHeight="15" x14ac:dyDescent="0.25"/>
  <sheetData>
    <row r="1" spans="1:28" ht="18.75" x14ac:dyDescent="0.25">
      <c r="A1" s="228" t="s">
        <v>0</v>
      </c>
      <c r="B1" s="229"/>
      <c r="C1" s="229"/>
      <c r="D1" s="229"/>
      <c r="E1" s="229"/>
      <c r="F1" s="229"/>
      <c r="G1" s="229"/>
      <c r="H1" s="229"/>
      <c r="I1" s="229"/>
      <c r="J1" s="229"/>
      <c r="K1" s="229"/>
      <c r="L1" s="229"/>
      <c r="M1" s="229"/>
      <c r="N1" s="229"/>
      <c r="O1" s="229"/>
      <c r="P1" s="230"/>
      <c r="Q1" s="228" t="s">
        <v>1</v>
      </c>
      <c r="R1" s="229"/>
      <c r="S1" s="229"/>
      <c r="T1" s="229"/>
      <c r="U1" s="229"/>
      <c r="V1" s="229"/>
      <c r="W1" s="229"/>
      <c r="X1" s="229"/>
      <c r="Y1" s="229"/>
      <c r="Z1" s="229"/>
      <c r="AA1" s="229"/>
      <c r="AB1" s="230"/>
    </row>
    <row r="2" spans="1:28" ht="18.75" x14ac:dyDescent="0.25">
      <c r="A2" s="288" t="s">
        <v>2</v>
      </c>
      <c r="B2" s="191"/>
      <c r="C2" s="191"/>
      <c r="D2" s="191"/>
      <c r="E2" s="191"/>
      <c r="F2" s="191"/>
      <c r="G2" s="191"/>
      <c r="H2" s="191"/>
      <c r="I2" s="191"/>
      <c r="J2" s="191"/>
      <c r="K2" s="191"/>
      <c r="L2" s="191"/>
      <c r="M2" s="191"/>
      <c r="N2" s="191"/>
      <c r="O2" s="191"/>
      <c r="P2" s="289"/>
      <c r="Q2" s="288" t="s">
        <v>251</v>
      </c>
      <c r="R2" s="191"/>
      <c r="S2" s="191"/>
      <c r="T2" s="191"/>
      <c r="U2" s="191"/>
      <c r="V2" s="191"/>
      <c r="W2" s="191"/>
      <c r="X2" s="191"/>
      <c r="Y2" s="191"/>
      <c r="Z2" s="191"/>
      <c r="AA2" s="191"/>
      <c r="AB2" s="289"/>
    </row>
    <row r="3" spans="1:28" ht="19.5" thickBot="1" x14ac:dyDescent="0.3">
      <c r="A3" s="317" t="s">
        <v>497</v>
      </c>
      <c r="B3" s="318"/>
      <c r="C3" s="318"/>
      <c r="D3" s="318"/>
      <c r="E3" s="319"/>
      <c r="F3" s="331" t="s">
        <v>669</v>
      </c>
      <c r="G3" s="332"/>
      <c r="H3" s="332"/>
      <c r="I3" s="332"/>
      <c r="J3" s="332"/>
      <c r="K3" s="333"/>
      <c r="L3" s="317" t="s">
        <v>108</v>
      </c>
      <c r="M3" s="318"/>
      <c r="N3" s="318"/>
      <c r="O3" s="318"/>
      <c r="P3" s="319"/>
      <c r="Q3" s="317" t="s">
        <v>107</v>
      </c>
      <c r="R3" s="318"/>
      <c r="S3" s="318"/>
      <c r="T3" s="318"/>
      <c r="U3" s="318"/>
      <c r="V3" s="318"/>
      <c r="W3" s="318"/>
      <c r="X3" s="318"/>
      <c r="Y3" s="318"/>
      <c r="Z3" s="318"/>
      <c r="AA3" s="318"/>
      <c r="AB3" s="319"/>
    </row>
    <row r="4" spans="1:28" ht="15.75" thickBot="1" x14ac:dyDescent="0.3"/>
    <row r="5" spans="1:28" ht="32.25" thickBot="1" x14ac:dyDescent="0.3">
      <c r="A5" s="198" t="s">
        <v>3</v>
      </c>
      <c r="B5" s="203" t="s">
        <v>4</v>
      </c>
      <c r="C5" s="203" t="s">
        <v>5</v>
      </c>
      <c r="D5" s="203" t="s">
        <v>6</v>
      </c>
      <c r="E5" s="203" t="s">
        <v>7</v>
      </c>
      <c r="F5" s="215" t="s">
        <v>8</v>
      </c>
      <c r="G5" s="216"/>
      <c r="H5" s="217"/>
      <c r="I5" s="203" t="s">
        <v>9</v>
      </c>
      <c r="J5" s="215" t="s">
        <v>10</v>
      </c>
      <c r="K5" s="216"/>
      <c r="L5" s="217"/>
      <c r="M5" s="215" t="s">
        <v>11</v>
      </c>
      <c r="N5" s="216"/>
      <c r="O5" s="216"/>
      <c r="P5" s="216"/>
      <c r="Q5" s="216"/>
      <c r="R5" s="216"/>
      <c r="S5" s="217"/>
      <c r="T5" s="1" t="s">
        <v>12</v>
      </c>
      <c r="U5" s="185" t="s">
        <v>13</v>
      </c>
      <c r="V5" s="186"/>
      <c r="W5" s="187"/>
      <c r="X5" s="185" t="s">
        <v>14</v>
      </c>
      <c r="Y5" s="186"/>
      <c r="Z5" s="186"/>
      <c r="AA5" s="186"/>
      <c r="AB5" s="187"/>
    </row>
    <row r="6" spans="1:28" ht="131.25" x14ac:dyDescent="0.25">
      <c r="A6" s="199"/>
      <c r="B6" s="204"/>
      <c r="C6" s="204"/>
      <c r="D6" s="204"/>
      <c r="E6" s="204"/>
      <c r="F6" s="168" t="s">
        <v>15</v>
      </c>
      <c r="G6" s="168" t="s">
        <v>16</v>
      </c>
      <c r="H6" s="168" t="s">
        <v>17</v>
      </c>
      <c r="I6" s="204"/>
      <c r="J6" s="168" t="s">
        <v>18</v>
      </c>
      <c r="K6" s="168" t="s">
        <v>19</v>
      </c>
      <c r="L6" s="32" t="s">
        <v>20</v>
      </c>
      <c r="M6" s="33" t="s">
        <v>21</v>
      </c>
      <c r="N6" s="34" t="s">
        <v>22</v>
      </c>
      <c r="O6" s="3" t="s">
        <v>23</v>
      </c>
      <c r="P6" s="34" t="s">
        <v>24</v>
      </c>
      <c r="Q6" s="3" t="s">
        <v>25</v>
      </c>
      <c r="R6" s="34" t="s">
        <v>26</v>
      </c>
      <c r="S6" s="3" t="s">
        <v>27</v>
      </c>
      <c r="T6" s="34" t="s">
        <v>28</v>
      </c>
      <c r="U6" s="3" t="s">
        <v>29</v>
      </c>
      <c r="V6" s="3" t="s">
        <v>30</v>
      </c>
      <c r="W6" s="3" t="s">
        <v>31</v>
      </c>
      <c r="X6" s="4" t="s">
        <v>32</v>
      </c>
      <c r="Y6" s="4" t="s">
        <v>33</v>
      </c>
      <c r="Z6" s="4" t="s">
        <v>34</v>
      </c>
      <c r="AA6" s="4" t="s">
        <v>35</v>
      </c>
      <c r="AB6" s="4" t="s">
        <v>36</v>
      </c>
    </row>
    <row r="7" spans="1:28" ht="38.25" x14ac:dyDescent="0.25">
      <c r="A7" s="209" t="s">
        <v>313</v>
      </c>
      <c r="B7" s="200" t="s">
        <v>670</v>
      </c>
      <c r="C7" s="212" t="s">
        <v>671</v>
      </c>
      <c r="D7" s="212" t="s">
        <v>672</v>
      </c>
      <c r="E7" s="218" t="s">
        <v>39</v>
      </c>
      <c r="F7" s="171" t="s">
        <v>286</v>
      </c>
      <c r="G7" s="171" t="s">
        <v>674</v>
      </c>
      <c r="H7" s="171" t="s">
        <v>288</v>
      </c>
      <c r="I7" s="171" t="s">
        <v>675</v>
      </c>
      <c r="J7" s="6" t="s">
        <v>210</v>
      </c>
      <c r="K7" s="6" t="s">
        <v>210</v>
      </c>
      <c r="L7" s="171" t="s">
        <v>628</v>
      </c>
      <c r="M7" s="171">
        <v>2</v>
      </c>
      <c r="N7" s="171">
        <v>2</v>
      </c>
      <c r="O7" s="20">
        <v>4</v>
      </c>
      <c r="P7" s="21" t="s">
        <v>248</v>
      </c>
      <c r="Q7" s="173">
        <v>25</v>
      </c>
      <c r="R7" s="173">
        <f t="shared" ref="R7:R14" si="0">O7*Q7</f>
        <v>100</v>
      </c>
      <c r="S7" s="21" t="str">
        <f>IF(AND(R7&gt;149,R7&lt;501),"Nivel 2",IF(AND(R7&gt;599),"Nivel 1",IF(AND(R7&gt;39,R7&lt;121),"Nivel 3","Nivel 4")))</f>
        <v>Nivel 3</v>
      </c>
      <c r="T7" s="24" t="str">
        <f t="shared" ref="T7:T14" si="1">IF(AND(R7&gt;149,R7&lt;501),"No Aceptable o Aceptable con control específico",IF(AND(R7&gt;599),"No Aceptable",IF(AND(R7&gt;39,R7&lt;121),"Aceptable","Aceptable")))</f>
        <v>Aceptable</v>
      </c>
      <c r="U7" s="171">
        <v>1</v>
      </c>
      <c r="V7" s="171" t="s">
        <v>630</v>
      </c>
      <c r="W7" s="171" t="s">
        <v>39</v>
      </c>
      <c r="X7" s="171" t="s">
        <v>49</v>
      </c>
      <c r="Y7" s="171" t="s">
        <v>49</v>
      </c>
      <c r="Z7" s="171" t="s">
        <v>49</v>
      </c>
      <c r="AA7" s="208" t="s">
        <v>686</v>
      </c>
      <c r="AB7" s="184" t="s">
        <v>411</v>
      </c>
    </row>
    <row r="8" spans="1:28" ht="25.5" x14ac:dyDescent="0.25">
      <c r="A8" s="210"/>
      <c r="B8" s="201"/>
      <c r="C8" s="213"/>
      <c r="D8" s="214"/>
      <c r="E8" s="219"/>
      <c r="F8" s="171" t="s">
        <v>382</v>
      </c>
      <c r="G8" s="171" t="s">
        <v>674</v>
      </c>
      <c r="H8" s="171" t="s">
        <v>676</v>
      </c>
      <c r="I8" s="6" t="s">
        <v>677</v>
      </c>
      <c r="J8" s="6" t="s">
        <v>210</v>
      </c>
      <c r="K8" s="6" t="s">
        <v>210</v>
      </c>
      <c r="L8" s="6" t="s">
        <v>632</v>
      </c>
      <c r="M8" s="171">
        <v>2</v>
      </c>
      <c r="N8" s="171">
        <v>1</v>
      </c>
      <c r="O8" s="20">
        <v>2</v>
      </c>
      <c r="P8" s="21" t="s">
        <v>248</v>
      </c>
      <c r="Q8" s="173">
        <v>25</v>
      </c>
      <c r="R8" s="173">
        <v>40</v>
      </c>
      <c r="S8" s="21" t="s">
        <v>348</v>
      </c>
      <c r="T8" s="24" t="s">
        <v>349</v>
      </c>
      <c r="U8" s="171">
        <v>1</v>
      </c>
      <c r="V8" s="171" t="s">
        <v>634</v>
      </c>
      <c r="W8" s="171" t="s">
        <v>356</v>
      </c>
      <c r="X8" s="171" t="s">
        <v>211</v>
      </c>
      <c r="Y8" s="171" t="s">
        <v>49</v>
      </c>
      <c r="Z8" s="171" t="s">
        <v>49</v>
      </c>
      <c r="AA8" s="208"/>
      <c r="AB8" s="184"/>
    </row>
    <row r="9" spans="1:28" ht="51" x14ac:dyDescent="0.25">
      <c r="A9" s="210"/>
      <c r="B9" s="201"/>
      <c r="C9" s="213"/>
      <c r="D9" s="205" t="s">
        <v>673</v>
      </c>
      <c r="E9" s="219"/>
      <c r="F9" s="171" t="s">
        <v>388</v>
      </c>
      <c r="G9" s="171" t="s">
        <v>389</v>
      </c>
      <c r="H9" s="171" t="s">
        <v>280</v>
      </c>
      <c r="I9" s="189" t="s">
        <v>678</v>
      </c>
      <c r="J9" s="171" t="s">
        <v>210</v>
      </c>
      <c r="K9" s="171" t="s">
        <v>210</v>
      </c>
      <c r="L9" s="171" t="s">
        <v>640</v>
      </c>
      <c r="M9" s="171">
        <v>2</v>
      </c>
      <c r="N9" s="171">
        <v>2</v>
      </c>
      <c r="O9" s="20">
        <f t="shared" ref="O9" si="2">M9*N9</f>
        <v>4</v>
      </c>
      <c r="P9" s="21" t="s">
        <v>248</v>
      </c>
      <c r="Q9" s="173">
        <v>25</v>
      </c>
      <c r="R9" s="173">
        <f t="shared" si="0"/>
        <v>100</v>
      </c>
      <c r="S9" s="21" t="str">
        <f>IF(AND(R9&gt;149,R9&lt;501),"Nivel 2",IF(AND(R9&gt;599),"Nivel 1",IF(AND(R9&gt;39,R9&lt;121),"Nivel 3","Nivel 4")))</f>
        <v>Nivel 3</v>
      </c>
      <c r="T9" s="36" t="str">
        <f t="shared" si="1"/>
        <v>Aceptable</v>
      </c>
      <c r="U9" s="171">
        <v>1</v>
      </c>
      <c r="V9" s="207" t="s">
        <v>683</v>
      </c>
      <c r="W9" s="207" t="s">
        <v>356</v>
      </c>
      <c r="X9" s="207" t="s">
        <v>49</v>
      </c>
      <c r="Y9" s="207" t="s">
        <v>49</v>
      </c>
      <c r="Z9" s="207" t="s">
        <v>49</v>
      </c>
      <c r="AA9" s="208" t="s">
        <v>658</v>
      </c>
      <c r="AB9" s="184" t="s">
        <v>411</v>
      </c>
    </row>
    <row r="10" spans="1:28" ht="51" x14ac:dyDescent="0.25">
      <c r="A10" s="210"/>
      <c r="B10" s="201"/>
      <c r="C10" s="213"/>
      <c r="D10" s="205"/>
      <c r="E10" s="219"/>
      <c r="F10" s="171" t="s">
        <v>431</v>
      </c>
      <c r="G10" s="171" t="s">
        <v>682</v>
      </c>
      <c r="H10" s="171" t="s">
        <v>280</v>
      </c>
      <c r="I10" s="206"/>
      <c r="J10" s="6" t="s">
        <v>679</v>
      </c>
      <c r="K10" s="6" t="s">
        <v>210</v>
      </c>
      <c r="L10" s="6" t="s">
        <v>680</v>
      </c>
      <c r="M10" s="171">
        <v>2</v>
      </c>
      <c r="N10" s="171">
        <v>2</v>
      </c>
      <c r="O10" s="20">
        <v>4</v>
      </c>
      <c r="P10" s="21" t="s">
        <v>248</v>
      </c>
      <c r="Q10" s="173">
        <v>25</v>
      </c>
      <c r="R10" s="173">
        <v>100</v>
      </c>
      <c r="S10" s="21" t="s">
        <v>348</v>
      </c>
      <c r="T10" s="36" t="s">
        <v>349</v>
      </c>
      <c r="U10" s="171">
        <v>1</v>
      </c>
      <c r="V10" s="207"/>
      <c r="W10" s="207"/>
      <c r="X10" s="207"/>
      <c r="Y10" s="207"/>
      <c r="Z10" s="207"/>
      <c r="AA10" s="208"/>
      <c r="AB10" s="184"/>
    </row>
    <row r="11" spans="1:28" ht="38.25" x14ac:dyDescent="0.25">
      <c r="A11" s="210"/>
      <c r="B11" s="201"/>
      <c r="C11" s="213"/>
      <c r="D11" s="205"/>
      <c r="E11" s="219"/>
      <c r="F11" s="171" t="s">
        <v>92</v>
      </c>
      <c r="G11" s="172" t="s">
        <v>464</v>
      </c>
      <c r="H11" s="171" t="s">
        <v>319</v>
      </c>
      <c r="I11" s="189" t="s">
        <v>681</v>
      </c>
      <c r="J11" s="171" t="s">
        <v>429</v>
      </c>
      <c r="K11" s="171" t="s">
        <v>424</v>
      </c>
      <c r="L11" s="171" t="s">
        <v>424</v>
      </c>
      <c r="M11" s="171">
        <v>2</v>
      </c>
      <c r="N11" s="171">
        <v>1</v>
      </c>
      <c r="O11" s="20">
        <v>2</v>
      </c>
      <c r="P11" s="21" t="s">
        <v>248</v>
      </c>
      <c r="Q11" s="173">
        <v>10</v>
      </c>
      <c r="R11" s="173">
        <v>20</v>
      </c>
      <c r="S11" s="21" t="s">
        <v>425</v>
      </c>
      <c r="T11" s="24" t="s">
        <v>349</v>
      </c>
      <c r="U11" s="171">
        <v>1</v>
      </c>
      <c r="V11" s="189" t="s">
        <v>689</v>
      </c>
      <c r="W11" s="171" t="s">
        <v>317</v>
      </c>
      <c r="X11" s="171" t="s">
        <v>211</v>
      </c>
      <c r="Y11" s="171" t="s">
        <v>49</v>
      </c>
      <c r="Z11" s="171" t="s">
        <v>49</v>
      </c>
      <c r="AA11" s="189" t="s">
        <v>659</v>
      </c>
      <c r="AB11" s="169" t="s">
        <v>49</v>
      </c>
    </row>
    <row r="12" spans="1:28" ht="38.25" x14ac:dyDescent="0.25">
      <c r="A12" s="210"/>
      <c r="B12" s="201"/>
      <c r="C12" s="213"/>
      <c r="D12" s="205"/>
      <c r="E12" s="219"/>
      <c r="F12" s="171" t="s">
        <v>687</v>
      </c>
      <c r="G12" s="172" t="s">
        <v>688</v>
      </c>
      <c r="H12" s="171" t="s">
        <v>245</v>
      </c>
      <c r="I12" s="190"/>
      <c r="J12" s="171" t="s">
        <v>210</v>
      </c>
      <c r="K12" s="171" t="s">
        <v>210</v>
      </c>
      <c r="L12" s="171" t="s">
        <v>692</v>
      </c>
      <c r="M12" s="171">
        <v>2</v>
      </c>
      <c r="N12" s="171">
        <v>2</v>
      </c>
      <c r="O12" s="20">
        <v>4</v>
      </c>
      <c r="P12" s="21" t="s">
        <v>248</v>
      </c>
      <c r="Q12" s="173">
        <v>25</v>
      </c>
      <c r="R12" s="173">
        <v>100</v>
      </c>
      <c r="S12" s="21" t="s">
        <v>348</v>
      </c>
      <c r="T12" s="36" t="s">
        <v>349</v>
      </c>
      <c r="U12" s="171">
        <v>1</v>
      </c>
      <c r="V12" s="190"/>
      <c r="W12" s="171" t="s">
        <v>39</v>
      </c>
      <c r="X12" s="171" t="s">
        <v>49</v>
      </c>
      <c r="Y12" s="171" t="s">
        <v>49</v>
      </c>
      <c r="Z12" s="171" t="s">
        <v>49</v>
      </c>
      <c r="AA12" s="190"/>
      <c r="AB12" s="169"/>
    </row>
    <row r="13" spans="1:28" ht="51" x14ac:dyDescent="0.25">
      <c r="A13" s="210"/>
      <c r="B13" s="201"/>
      <c r="C13" s="213"/>
      <c r="D13" s="205"/>
      <c r="E13" s="219"/>
      <c r="F13" s="171" t="s">
        <v>690</v>
      </c>
      <c r="G13" s="171" t="s">
        <v>691</v>
      </c>
      <c r="H13" s="171" t="s">
        <v>245</v>
      </c>
      <c r="I13" s="171" t="s">
        <v>685</v>
      </c>
      <c r="J13" s="171" t="s">
        <v>424</v>
      </c>
      <c r="K13" s="19" t="s">
        <v>44</v>
      </c>
      <c r="L13" s="19" t="s">
        <v>693</v>
      </c>
      <c r="M13" s="171">
        <v>2</v>
      </c>
      <c r="N13" s="171">
        <v>2</v>
      </c>
      <c r="O13" s="20">
        <f t="shared" ref="O13" si="3">M13*N13</f>
        <v>4</v>
      </c>
      <c r="P13" s="21" t="s">
        <v>248</v>
      </c>
      <c r="Q13" s="173">
        <v>25</v>
      </c>
      <c r="R13" s="173">
        <f t="shared" ref="R13" si="4">O13*Q13</f>
        <v>100</v>
      </c>
      <c r="S13" s="23" t="str">
        <f t="shared" ref="S13:S14" si="5">IF(AND(R13&gt;149,R13&lt;501),"Nivel 2",IF(AND(R13&gt;599),"Nivel 1",IF(AND(R13&gt;39,R13&lt;121),"Nivel 3","Nivel 4")))</f>
        <v>Nivel 3</v>
      </c>
      <c r="T13" s="24" t="str">
        <f t="shared" ref="T13" si="6">IF(AND(R13&gt;149,R13&lt;501),"No Aceptable o Aceptable con control específico",IF(AND(R13&gt;599),"No Aceptable",IF(AND(R13&gt;39,R13&lt;121),"Aceptable","Aceptable")))</f>
        <v>Aceptable</v>
      </c>
      <c r="U13" s="171">
        <v>1</v>
      </c>
      <c r="V13" s="172" t="s">
        <v>684</v>
      </c>
      <c r="W13" s="171" t="s">
        <v>39</v>
      </c>
      <c r="X13" s="171" t="s">
        <v>49</v>
      </c>
      <c r="Y13" s="171" t="s">
        <v>49</v>
      </c>
      <c r="Z13" s="171" t="s">
        <v>49</v>
      </c>
      <c r="AA13" s="170" t="s">
        <v>668</v>
      </c>
      <c r="AB13" s="169" t="s">
        <v>49</v>
      </c>
    </row>
    <row r="14" spans="1:28" ht="280.5" x14ac:dyDescent="0.25">
      <c r="A14" s="211"/>
      <c r="B14" s="202"/>
      <c r="C14" s="214"/>
      <c r="D14" s="40" t="s">
        <v>648</v>
      </c>
      <c r="E14" s="220"/>
      <c r="F14" s="8" t="s">
        <v>95</v>
      </c>
      <c r="G14" s="171" t="s">
        <v>96</v>
      </c>
      <c r="H14" s="171" t="s">
        <v>97</v>
      </c>
      <c r="I14" s="8" t="s">
        <v>98</v>
      </c>
      <c r="J14" s="26" t="s">
        <v>44</v>
      </c>
      <c r="K14" s="26" t="s">
        <v>44</v>
      </c>
      <c r="L14" s="26" t="s">
        <v>99</v>
      </c>
      <c r="M14" s="7">
        <v>6</v>
      </c>
      <c r="N14" s="8">
        <v>1</v>
      </c>
      <c r="O14" s="9">
        <v>6</v>
      </c>
      <c r="P14" s="10" t="s">
        <v>362</v>
      </c>
      <c r="Q14" s="11">
        <v>100</v>
      </c>
      <c r="R14" s="12">
        <f t="shared" si="0"/>
        <v>600</v>
      </c>
      <c r="S14" s="31" t="str">
        <f t="shared" si="5"/>
        <v>Nivel 1</v>
      </c>
      <c r="T14" s="13" t="str">
        <f t="shared" si="1"/>
        <v>No Aceptable</v>
      </c>
      <c r="U14" s="77">
        <v>2</v>
      </c>
      <c r="V14" s="28" t="s">
        <v>98</v>
      </c>
      <c r="W14" s="7" t="s">
        <v>356</v>
      </c>
      <c r="X14" s="8" t="s">
        <v>49</v>
      </c>
      <c r="Y14" s="7" t="s">
        <v>49</v>
      </c>
      <c r="Z14" s="8" t="s">
        <v>101</v>
      </c>
      <c r="AA14" s="30"/>
      <c r="AB14" s="7" t="s">
        <v>49</v>
      </c>
    </row>
  </sheetData>
  <mergeCells count="38">
    <mergeCell ref="AA9:AA10"/>
    <mergeCell ref="M5:S5"/>
    <mergeCell ref="U5:W5"/>
    <mergeCell ref="X5:AB5"/>
    <mergeCell ref="D9:D13"/>
    <mergeCell ref="I9:I10"/>
    <mergeCell ref="V9:V10"/>
    <mergeCell ref="W9:W10"/>
    <mergeCell ref="X9:X10"/>
    <mergeCell ref="AB9:AB10"/>
    <mergeCell ref="I11:I12"/>
    <mergeCell ref="V11:V12"/>
    <mergeCell ref="AA11:AA12"/>
    <mergeCell ref="AA7:AA8"/>
    <mergeCell ref="AB7:AB8"/>
    <mergeCell ref="Y9:Y10"/>
    <mergeCell ref="Z9:Z10"/>
    <mergeCell ref="A7:A14"/>
    <mergeCell ref="B7:B14"/>
    <mergeCell ref="C7:C14"/>
    <mergeCell ref="D7:D8"/>
    <mergeCell ref="E7:E14"/>
    <mergeCell ref="F5:H5"/>
    <mergeCell ref="A1:P1"/>
    <mergeCell ref="Q1:AB1"/>
    <mergeCell ref="A2:P2"/>
    <mergeCell ref="Q2:AB2"/>
    <mergeCell ref="A3:E3"/>
    <mergeCell ref="F3:K3"/>
    <mergeCell ref="L3:P3"/>
    <mergeCell ref="Q3:AB3"/>
    <mergeCell ref="A5:A6"/>
    <mergeCell ref="B5:B6"/>
    <mergeCell ref="C5:C6"/>
    <mergeCell ref="D5:D6"/>
    <mergeCell ref="E5:E6"/>
    <mergeCell ref="I5:I6"/>
    <mergeCell ref="J5:L5"/>
  </mergeCells>
  <conditionalFormatting sqref="P7:P12">
    <cfRule type="containsText" dxfId="29" priority="30" operator="containsText" text="MUY ALTO">
      <formula>NOT(ISERROR(SEARCH("MUY ALTO",P7)))</formula>
    </cfRule>
    <cfRule type="containsText" dxfId="28" priority="31" operator="containsText" text="ALTO">
      <formula>NOT(ISERROR(SEARCH("ALTO",P7)))</formula>
    </cfRule>
    <cfRule type="containsText" dxfId="27" priority="32" operator="containsText" text="MEDIO">
      <formula>NOT(ISERROR(SEARCH("MEDIO",P7)))</formula>
    </cfRule>
    <cfRule type="containsText" dxfId="26" priority="33" operator="containsText" text="BAJO">
      <formula>NOT(ISERROR(SEARCH("BAJO",P7)))</formula>
    </cfRule>
  </conditionalFormatting>
  <conditionalFormatting sqref="S7:S12">
    <cfRule type="containsText" dxfId="25" priority="23" operator="containsText" text="Nivel 3">
      <formula>NOT(ISERROR(SEARCH("Nivel 3",S7)))</formula>
    </cfRule>
    <cfRule type="containsText" dxfId="24" priority="24" operator="containsText" text="Nivel 2">
      <formula>NOT(ISERROR(SEARCH("Nivel 2",S7)))</formula>
    </cfRule>
    <cfRule type="containsText" dxfId="23" priority="25" operator="containsText" text="Nivel 4">
      <formula>NOT(ISERROR(SEARCH("Nivel 4",S7)))</formula>
    </cfRule>
    <cfRule type="containsText" priority="26" operator="containsText" text="Nivel 4">
      <formula>NOT(ISERROR(SEARCH("Nivel 4",S7)))</formula>
    </cfRule>
    <cfRule type="containsText" dxfId="22" priority="27" operator="containsText" text="Nivel 3">
      <formula>NOT(ISERROR(SEARCH("Nivel 3",S7)))</formula>
    </cfRule>
    <cfRule type="containsText" dxfId="21" priority="28" operator="containsText" text="Nivel 3">
      <formula>NOT(ISERROR(SEARCH("Nivel 3",S7)))</formula>
    </cfRule>
    <cfRule type="containsText" dxfId="20" priority="29" operator="containsText" text="Nivel 1">
      <formula>NOT(ISERROR(SEARCH("Nivel 1",S7)))</formula>
    </cfRule>
  </conditionalFormatting>
  <conditionalFormatting sqref="P13">
    <cfRule type="containsText" dxfId="19" priority="19" operator="containsText" text="MUY ALTO">
      <formula>NOT(ISERROR(SEARCH("MUY ALTO",P13)))</formula>
    </cfRule>
    <cfRule type="containsText" dxfId="18" priority="20" operator="containsText" text="ALTO">
      <formula>NOT(ISERROR(SEARCH("ALTO",P13)))</formula>
    </cfRule>
    <cfRule type="containsText" dxfId="17" priority="21" operator="containsText" text="MEDIO">
      <formula>NOT(ISERROR(SEARCH("MEDIO",P13)))</formula>
    </cfRule>
    <cfRule type="containsText" dxfId="16" priority="22" operator="containsText" text="BAJO">
      <formula>NOT(ISERROR(SEARCH("BAJO",P13)))</formula>
    </cfRule>
  </conditionalFormatting>
  <conditionalFormatting sqref="S13">
    <cfRule type="containsText" dxfId="15" priority="12" operator="containsText" text="Nivel 3">
      <formula>NOT(ISERROR(SEARCH("Nivel 3",S13)))</formula>
    </cfRule>
    <cfRule type="containsText" dxfId="14" priority="13" operator="containsText" text="Nivel 2">
      <formula>NOT(ISERROR(SEARCH("Nivel 2",S13)))</formula>
    </cfRule>
    <cfRule type="containsText" dxfId="13" priority="14" operator="containsText" text="Nivel 4">
      <formula>NOT(ISERROR(SEARCH("Nivel 4",S13)))</formula>
    </cfRule>
    <cfRule type="containsText" priority="15" operator="containsText" text="Nivel 4">
      <formula>NOT(ISERROR(SEARCH("Nivel 4",S13)))</formula>
    </cfRule>
    <cfRule type="containsText" dxfId="12" priority="16" operator="containsText" text="Nivel 3">
      <formula>NOT(ISERROR(SEARCH("Nivel 3",S13)))</formula>
    </cfRule>
    <cfRule type="containsText" dxfId="11" priority="17" operator="containsText" text="Nivel 3">
      <formula>NOT(ISERROR(SEARCH("Nivel 3",S13)))</formula>
    </cfRule>
    <cfRule type="containsText" dxfId="10" priority="18" operator="containsText" text="Nivel 1">
      <formula>NOT(ISERROR(SEARCH("Nivel 1",S13)))</formula>
    </cfRule>
  </conditionalFormatting>
  <conditionalFormatting sqref="P14">
    <cfRule type="containsText" dxfId="9" priority="8" operator="containsText" text="MUY ALTO">
      <formula>NOT(ISERROR(SEARCH("MUY ALTO",P14)))</formula>
    </cfRule>
    <cfRule type="containsText" dxfId="8" priority="9" operator="containsText" text="ALTO">
      <formula>NOT(ISERROR(SEARCH("ALTO",P14)))</formula>
    </cfRule>
    <cfRule type="containsText" dxfId="7" priority="10" operator="containsText" text="MEDIO">
      <formula>NOT(ISERROR(SEARCH("MEDIO",P14)))</formula>
    </cfRule>
    <cfRule type="containsText" dxfId="6" priority="11" operator="containsText" text="BAJO">
      <formula>NOT(ISERROR(SEARCH("BAJO",P14)))</formula>
    </cfRule>
  </conditionalFormatting>
  <conditionalFormatting sqref="S14">
    <cfRule type="containsText" dxfId="5" priority="1" operator="containsText" text="Nivel 3">
      <formula>NOT(ISERROR(SEARCH("Nivel 3",S14)))</formula>
    </cfRule>
    <cfRule type="containsText" dxfId="4" priority="2" operator="containsText" text="Nivel 2">
      <formula>NOT(ISERROR(SEARCH("Nivel 2",S14)))</formula>
    </cfRule>
    <cfRule type="containsText" dxfId="3" priority="3" operator="containsText" text="Nivel 4">
      <formula>NOT(ISERROR(SEARCH("Nivel 4",S14)))</formula>
    </cfRule>
    <cfRule type="containsText" priority="4" operator="containsText" text="Nivel 4">
      <formula>NOT(ISERROR(SEARCH("Nivel 4",S14)))</formula>
    </cfRule>
    <cfRule type="containsText" dxfId="2" priority="5" operator="containsText" text="Nivel 3">
      <formula>NOT(ISERROR(SEARCH("Nivel 3",S14)))</formula>
    </cfRule>
    <cfRule type="containsText" dxfId="1" priority="6" operator="containsText" text="Nivel 3">
      <formula>NOT(ISERROR(SEARCH("Nivel 3",S14)))</formula>
    </cfRule>
    <cfRule type="containsText" dxfId="0" priority="7" operator="containsText" text="Nivel 1">
      <formula>NOT(ISERROR(SEARCH("Nivel 1",S14)))</formula>
    </cfRule>
  </conditionalFormatting>
  <dataValidations count="5">
    <dataValidation type="list" allowBlank="1" showInputMessage="1" showErrorMessage="1" sqref="H7:H14">
      <formula1>ri</formula1>
    </dataValidation>
    <dataValidation type="list" allowBlank="1" showInputMessage="1" showErrorMessage="1" sqref="M7:M14">
      <formula1>ND</formula1>
    </dataValidation>
    <dataValidation type="list" allowBlank="1" showInputMessage="1" showErrorMessage="1" sqref="Q7:Q14">
      <formula1>NC</formula1>
    </dataValidation>
    <dataValidation type="list" allowBlank="1" showInputMessage="1" showErrorMessage="1" sqref="N13">
      <formula1>NI</formula1>
    </dataValidation>
    <dataValidation type="list" allowBlank="1" showInputMessage="1" showErrorMessage="1" sqref="N7:N12 N14">
      <formula1>NE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topLeftCell="A28" workbookViewId="0">
      <selection activeCell="L28" sqref="L28"/>
    </sheetView>
  </sheetViews>
  <sheetFormatPr baseColWidth="10" defaultColWidth="14.5703125" defaultRowHeight="16.5" x14ac:dyDescent="0.3"/>
  <cols>
    <col min="1" max="16384" width="14.5703125" style="89"/>
  </cols>
  <sheetData>
    <row r="1" spans="1:28" x14ac:dyDescent="0.3">
      <c r="A1" s="232"/>
      <c r="B1" s="232"/>
      <c r="C1" s="232"/>
      <c r="D1" s="232"/>
      <c r="E1" s="232"/>
      <c r="F1" s="232"/>
      <c r="G1" s="277" t="s">
        <v>492</v>
      </c>
      <c r="H1" s="223"/>
      <c r="I1" s="223"/>
      <c r="J1" s="223"/>
      <c r="K1" s="223"/>
      <c r="L1" s="223"/>
      <c r="M1" s="223"/>
      <c r="N1" s="223"/>
      <c r="O1" s="223"/>
      <c r="P1" s="223"/>
      <c r="Q1" s="223"/>
      <c r="R1" s="223"/>
      <c r="S1" s="223"/>
      <c r="T1" s="223"/>
      <c r="U1" s="223"/>
      <c r="V1" s="223"/>
      <c r="W1" s="223"/>
      <c r="X1" s="223"/>
      <c r="Y1" s="223"/>
      <c r="Z1" s="287"/>
      <c r="AA1" s="88" t="s">
        <v>493</v>
      </c>
      <c r="AB1" s="88"/>
    </row>
    <row r="2" spans="1:28" ht="15" customHeight="1"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5" customHeight="1"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3">
      <c r="A5" s="277"/>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row>
    <row r="6" spans="1:28" ht="18" customHeight="1" x14ac:dyDescent="0.3">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8" customHeight="1" x14ac:dyDescent="0.3">
      <c r="A7" s="188" t="s">
        <v>2</v>
      </c>
      <c r="B7" s="188"/>
      <c r="C7" s="188"/>
      <c r="D7" s="188"/>
      <c r="E7" s="188"/>
      <c r="F7" s="188"/>
      <c r="G7" s="188"/>
      <c r="H7" s="188"/>
      <c r="I7" s="188"/>
      <c r="J7" s="188"/>
      <c r="K7" s="188"/>
      <c r="L7" s="188"/>
      <c r="M7" s="188"/>
      <c r="N7" s="188"/>
      <c r="O7" s="188"/>
      <c r="P7" s="188"/>
      <c r="Q7" s="288" t="s">
        <v>251</v>
      </c>
      <c r="R7" s="191"/>
      <c r="S7" s="191"/>
      <c r="T7" s="191"/>
      <c r="U7" s="191"/>
      <c r="V7" s="191"/>
      <c r="W7" s="191"/>
      <c r="X7" s="191"/>
      <c r="Y7" s="191"/>
      <c r="Z7" s="191"/>
      <c r="AA7" s="191"/>
      <c r="AB7" s="289"/>
    </row>
    <row r="8" spans="1:28" ht="20.25" customHeight="1" x14ac:dyDescent="0.3">
      <c r="A8" s="221" t="s">
        <v>497</v>
      </c>
      <c r="B8" s="221"/>
      <c r="C8" s="221"/>
      <c r="D8" s="221"/>
      <c r="E8" s="221"/>
      <c r="F8" s="222" t="s">
        <v>136</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9.5" thickBot="1" x14ac:dyDescent="0.35">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7"/>
    </row>
    <row r="10" spans="1:28" ht="36.75" thickBot="1" x14ac:dyDescent="0.35">
      <c r="A10" s="243" t="s">
        <v>3</v>
      </c>
      <c r="B10" s="241" t="s">
        <v>4</v>
      </c>
      <c r="C10" s="241" t="s">
        <v>5</v>
      </c>
      <c r="D10" s="241" t="s">
        <v>6</v>
      </c>
      <c r="E10" s="241" t="s">
        <v>7</v>
      </c>
      <c r="F10" s="238" t="s">
        <v>8</v>
      </c>
      <c r="G10" s="239"/>
      <c r="H10" s="240"/>
      <c r="I10" s="241" t="s">
        <v>9</v>
      </c>
      <c r="J10" s="238" t="s">
        <v>10</v>
      </c>
      <c r="K10" s="239"/>
      <c r="L10" s="240"/>
      <c r="M10" s="238" t="s">
        <v>11</v>
      </c>
      <c r="N10" s="239"/>
      <c r="O10" s="239"/>
      <c r="P10" s="239"/>
      <c r="Q10" s="239"/>
      <c r="R10" s="239"/>
      <c r="S10" s="240"/>
      <c r="T10" s="90" t="s">
        <v>12</v>
      </c>
      <c r="U10" s="235" t="s">
        <v>13</v>
      </c>
      <c r="V10" s="236"/>
      <c r="W10" s="237"/>
      <c r="X10" s="235" t="s">
        <v>14</v>
      </c>
      <c r="Y10" s="236"/>
      <c r="Z10" s="236"/>
      <c r="AA10" s="236"/>
      <c r="AB10" s="237"/>
    </row>
    <row r="11" spans="1:28" ht="148.5" x14ac:dyDescent="0.3">
      <c r="A11" s="244"/>
      <c r="B11" s="245"/>
      <c r="C11" s="245"/>
      <c r="D11" s="245"/>
      <c r="E11" s="245"/>
      <c r="F11" s="92" t="s">
        <v>15</v>
      </c>
      <c r="G11" s="92" t="s">
        <v>16</v>
      </c>
      <c r="H11" s="92" t="s">
        <v>17</v>
      </c>
      <c r="I11" s="245"/>
      <c r="J11" s="92" t="s">
        <v>18</v>
      </c>
      <c r="K11" s="92" t="s">
        <v>19</v>
      </c>
      <c r="L11" s="136" t="s">
        <v>20</v>
      </c>
      <c r="M11" s="96" t="s">
        <v>21</v>
      </c>
      <c r="N11" s="137" t="s">
        <v>22</v>
      </c>
      <c r="O11" s="96" t="s">
        <v>23</v>
      </c>
      <c r="P11" s="137" t="s">
        <v>24</v>
      </c>
      <c r="Q11" s="96" t="s">
        <v>25</v>
      </c>
      <c r="R11" s="137" t="s">
        <v>26</v>
      </c>
      <c r="S11" s="96" t="s">
        <v>27</v>
      </c>
      <c r="T11" s="137" t="s">
        <v>28</v>
      </c>
      <c r="U11" s="96" t="s">
        <v>137</v>
      </c>
      <c r="V11" s="96" t="s">
        <v>30</v>
      </c>
      <c r="W11" s="96" t="s">
        <v>31</v>
      </c>
      <c r="X11" s="97" t="s">
        <v>32</v>
      </c>
      <c r="Y11" s="97" t="s">
        <v>33</v>
      </c>
      <c r="Z11" s="97" t="s">
        <v>34</v>
      </c>
      <c r="AA11" s="97" t="s">
        <v>35</v>
      </c>
      <c r="AB11" s="97" t="s">
        <v>36</v>
      </c>
    </row>
    <row r="12" spans="1:28" ht="90" x14ac:dyDescent="0.3">
      <c r="A12" s="248" t="s">
        <v>312</v>
      </c>
      <c r="B12" s="247" t="s">
        <v>138</v>
      </c>
      <c r="C12" s="248" t="s">
        <v>139</v>
      </c>
      <c r="D12" s="253" t="s">
        <v>732</v>
      </c>
      <c r="E12" s="249" t="s">
        <v>39</v>
      </c>
      <c r="F12" s="99" t="s">
        <v>40</v>
      </c>
      <c r="G12" s="99" t="s">
        <v>41</v>
      </c>
      <c r="H12" s="99" t="s">
        <v>42</v>
      </c>
      <c r="I12" s="101" t="s">
        <v>43</v>
      </c>
      <c r="J12" s="101" t="s">
        <v>44</v>
      </c>
      <c r="K12" s="101" t="s">
        <v>140</v>
      </c>
      <c r="L12" s="99" t="s">
        <v>733</v>
      </c>
      <c r="M12" s="99">
        <v>6</v>
      </c>
      <c r="N12" s="99">
        <v>3</v>
      </c>
      <c r="O12" s="124">
        <f t="shared" ref="O12:O28" si="0">M12*N12</f>
        <v>18</v>
      </c>
      <c r="P12" s="125" t="s">
        <v>47</v>
      </c>
      <c r="Q12" s="126">
        <v>25</v>
      </c>
      <c r="R12" s="126">
        <f t="shared" ref="R12:R28" si="1">O12*Q12</f>
        <v>450</v>
      </c>
      <c r="S12" s="125" t="str">
        <f>IF(AND(R12&gt;149,R12&lt;501),"Nivel 2",IF(AND(R12&gt;599),"Nivel 1",IF(AND(R12&gt;39,R12&lt;121),"Nivel 3","Nivel 4")))</f>
        <v>Nivel 2</v>
      </c>
      <c r="T12" s="128" t="str">
        <f t="shared" ref="T12:T28" si="2">IF(AND(R12&gt;149,R12&lt;501),"No Aceptable o Aceptable con control específico",IF(AND(R12&gt;599),"No Aceptable",IF(AND(R12&gt;39,R12&lt;121),"Aceptable","Aceptable")))</f>
        <v>No Aceptable o Aceptable con control específico</v>
      </c>
      <c r="U12" s="99"/>
      <c r="V12" s="99" t="s">
        <v>255</v>
      </c>
      <c r="W12" s="99" t="s">
        <v>39</v>
      </c>
      <c r="X12" s="99" t="s">
        <v>49</v>
      </c>
      <c r="Y12" s="99" t="s">
        <v>49</v>
      </c>
      <c r="Z12" s="99" t="s">
        <v>49</v>
      </c>
      <c r="AA12" s="250" t="s">
        <v>487</v>
      </c>
      <c r="AB12" s="281" t="s">
        <v>292</v>
      </c>
    </row>
    <row r="13" spans="1:28" ht="60" x14ac:dyDescent="0.3">
      <c r="A13" s="248"/>
      <c r="B13" s="247"/>
      <c r="C13" s="248"/>
      <c r="D13" s="254"/>
      <c r="E13" s="249"/>
      <c r="F13" s="99" t="s">
        <v>51</v>
      </c>
      <c r="G13" s="99" t="s">
        <v>41</v>
      </c>
      <c r="H13" s="99" t="s">
        <v>42</v>
      </c>
      <c r="I13" s="99" t="s">
        <v>179</v>
      </c>
      <c r="J13" s="101" t="s">
        <v>44</v>
      </c>
      <c r="K13" s="101" t="s">
        <v>734</v>
      </c>
      <c r="L13" s="101" t="s">
        <v>291</v>
      </c>
      <c r="M13" s="99">
        <v>10</v>
      </c>
      <c r="N13" s="99">
        <v>4</v>
      </c>
      <c r="O13" s="124">
        <f t="shared" si="0"/>
        <v>40</v>
      </c>
      <c r="P13" s="125" t="s">
        <v>289</v>
      </c>
      <c r="Q13" s="126">
        <v>100</v>
      </c>
      <c r="R13" s="126">
        <f t="shared" si="1"/>
        <v>4000</v>
      </c>
      <c r="S13" s="138" t="s">
        <v>290</v>
      </c>
      <c r="T13" s="128" t="str">
        <f t="shared" si="2"/>
        <v>No Aceptable</v>
      </c>
      <c r="U13" s="99"/>
      <c r="V13" s="99" t="s">
        <v>180</v>
      </c>
      <c r="W13" s="99" t="s">
        <v>39</v>
      </c>
      <c r="X13" s="99" t="s">
        <v>49</v>
      </c>
      <c r="Y13" s="99" t="s">
        <v>49</v>
      </c>
      <c r="Z13" s="99" t="s">
        <v>49</v>
      </c>
      <c r="AA13" s="250"/>
      <c r="AB13" s="281"/>
    </row>
    <row r="14" spans="1:28" ht="240" x14ac:dyDescent="0.3">
      <c r="A14" s="248"/>
      <c r="B14" s="247"/>
      <c r="C14" s="248"/>
      <c r="D14" s="254"/>
      <c r="E14" s="249"/>
      <c r="F14" s="99" t="s">
        <v>141</v>
      </c>
      <c r="G14" s="99" t="s">
        <v>41</v>
      </c>
      <c r="H14" s="99" t="s">
        <v>42</v>
      </c>
      <c r="I14" s="99" t="s">
        <v>179</v>
      </c>
      <c r="J14" s="101" t="s">
        <v>44</v>
      </c>
      <c r="K14" s="101" t="s">
        <v>140</v>
      </c>
      <c r="L14" s="99" t="s">
        <v>46</v>
      </c>
      <c r="M14" s="99">
        <v>6</v>
      </c>
      <c r="N14" s="99">
        <v>2</v>
      </c>
      <c r="O14" s="124">
        <f t="shared" si="0"/>
        <v>12</v>
      </c>
      <c r="P14" s="125" t="s">
        <v>47</v>
      </c>
      <c r="Q14" s="126">
        <v>25</v>
      </c>
      <c r="R14" s="126">
        <f t="shared" si="1"/>
        <v>300</v>
      </c>
      <c r="S14" s="138" t="s">
        <v>132</v>
      </c>
      <c r="T14" s="128" t="str">
        <f t="shared" si="2"/>
        <v>No Aceptable o Aceptable con control específico</v>
      </c>
      <c r="U14" s="99">
        <v>1</v>
      </c>
      <c r="V14" s="139" t="s">
        <v>181</v>
      </c>
      <c r="W14" s="140" t="s">
        <v>39</v>
      </c>
      <c r="X14" s="139"/>
      <c r="Y14" s="139"/>
      <c r="Z14" s="139"/>
      <c r="AA14" s="139" t="s">
        <v>142</v>
      </c>
      <c r="AB14" s="141" t="s">
        <v>143</v>
      </c>
    </row>
    <row r="15" spans="1:28" ht="409.5" x14ac:dyDescent="0.3">
      <c r="A15" s="248"/>
      <c r="B15" s="247"/>
      <c r="C15" s="248"/>
      <c r="D15" s="255"/>
      <c r="E15" s="249"/>
      <c r="F15" s="99" t="s">
        <v>144</v>
      </c>
      <c r="G15" s="99" t="s">
        <v>145</v>
      </c>
      <c r="H15" s="99" t="s">
        <v>146</v>
      </c>
      <c r="I15" s="99" t="s">
        <v>147</v>
      </c>
      <c r="J15" s="101" t="s">
        <v>735</v>
      </c>
      <c r="K15" s="101" t="s">
        <v>44</v>
      </c>
      <c r="L15" s="99" t="s">
        <v>736</v>
      </c>
      <c r="M15" s="99">
        <v>6</v>
      </c>
      <c r="N15" s="99">
        <v>2</v>
      </c>
      <c r="O15" s="124">
        <v>12</v>
      </c>
      <c r="P15" s="125" t="s">
        <v>47</v>
      </c>
      <c r="Q15" s="126">
        <v>10</v>
      </c>
      <c r="R15" s="126">
        <v>120</v>
      </c>
      <c r="S15" s="138" t="s">
        <v>148</v>
      </c>
      <c r="T15" s="142" t="s">
        <v>149</v>
      </c>
      <c r="U15" s="99">
        <v>1</v>
      </c>
      <c r="V15" s="143" t="s">
        <v>182</v>
      </c>
      <c r="W15" s="144" t="s">
        <v>39</v>
      </c>
      <c r="X15" s="145"/>
      <c r="Y15" s="145"/>
      <c r="Z15" s="146" t="s">
        <v>150</v>
      </c>
      <c r="AA15" s="143" t="s">
        <v>151</v>
      </c>
      <c r="AB15" s="147" t="s">
        <v>152</v>
      </c>
    </row>
    <row r="16" spans="1:28" ht="150" x14ac:dyDescent="0.3">
      <c r="A16" s="248"/>
      <c r="B16" s="247"/>
      <c r="C16" s="248"/>
      <c r="D16" s="253" t="s">
        <v>257</v>
      </c>
      <c r="E16" s="249"/>
      <c r="F16" s="99" t="s">
        <v>153</v>
      </c>
      <c r="G16" s="99" t="s">
        <v>154</v>
      </c>
      <c r="H16" s="99" t="s">
        <v>54</v>
      </c>
      <c r="I16" s="148" t="s">
        <v>155</v>
      </c>
      <c r="J16" s="101" t="s">
        <v>737</v>
      </c>
      <c r="K16" s="101" t="s">
        <v>44</v>
      </c>
      <c r="L16" s="101" t="s">
        <v>283</v>
      </c>
      <c r="M16" s="99">
        <v>2</v>
      </c>
      <c r="N16" s="99">
        <v>1</v>
      </c>
      <c r="O16" s="124">
        <v>2</v>
      </c>
      <c r="P16" s="125" t="s">
        <v>156</v>
      </c>
      <c r="Q16" s="126">
        <v>10</v>
      </c>
      <c r="R16" s="126">
        <f t="shared" ref="R16" si="3">O16*Q16</f>
        <v>20</v>
      </c>
      <c r="S16" s="125" t="str">
        <f>IF(AND(R16&gt;149,R16&lt;501),"Nivel 2",IF(AND(R16&gt;599),"Nivel 1",IF(AND(R16&gt;39,R16&lt;121),"Nivel 3","Nivel 4")))</f>
        <v>Nivel 4</v>
      </c>
      <c r="T16" s="149" t="str">
        <f t="shared" si="2"/>
        <v>Aceptable</v>
      </c>
      <c r="U16" s="99">
        <v>1</v>
      </c>
      <c r="V16" s="146" t="s">
        <v>157</v>
      </c>
      <c r="W16" s="144" t="s">
        <v>39</v>
      </c>
      <c r="X16" s="150"/>
      <c r="Y16" s="150"/>
      <c r="Z16" s="146" t="s">
        <v>158</v>
      </c>
      <c r="AA16" s="146"/>
      <c r="AB16" s="151" t="s">
        <v>159</v>
      </c>
    </row>
    <row r="17" spans="1:28" ht="300" x14ac:dyDescent="0.3">
      <c r="A17" s="248"/>
      <c r="B17" s="247"/>
      <c r="C17" s="248"/>
      <c r="D17" s="254"/>
      <c r="E17" s="249"/>
      <c r="F17" s="152" t="s">
        <v>160</v>
      </c>
      <c r="G17" s="152" t="s">
        <v>161</v>
      </c>
      <c r="H17" s="153" t="s">
        <v>54</v>
      </c>
      <c r="I17" s="154" t="s">
        <v>183</v>
      </c>
      <c r="J17" s="153" t="s">
        <v>737</v>
      </c>
      <c r="K17" s="153" t="s">
        <v>44</v>
      </c>
      <c r="L17" s="153" t="s">
        <v>738</v>
      </c>
      <c r="M17" s="153">
        <v>2</v>
      </c>
      <c r="N17" s="153">
        <v>2</v>
      </c>
      <c r="O17" s="155">
        <f t="shared" ref="O17" si="4">+IF(M17=0,N17,M17*N17)</f>
        <v>4</v>
      </c>
      <c r="P17" s="125" t="s">
        <v>156</v>
      </c>
      <c r="Q17" s="126">
        <v>10</v>
      </c>
      <c r="R17" s="126">
        <v>40</v>
      </c>
      <c r="S17" s="138" t="s">
        <v>148</v>
      </c>
      <c r="T17" s="142" t="s">
        <v>149</v>
      </c>
      <c r="U17" s="99">
        <v>1</v>
      </c>
      <c r="V17" s="154" t="s">
        <v>184</v>
      </c>
      <c r="W17" s="144" t="s">
        <v>39</v>
      </c>
      <c r="X17" s="156"/>
      <c r="Y17" s="156"/>
      <c r="Z17" s="157" t="s">
        <v>162</v>
      </c>
      <c r="AA17" s="152" t="s">
        <v>185</v>
      </c>
      <c r="AB17" s="158"/>
    </row>
    <row r="18" spans="1:28" ht="45" x14ac:dyDescent="0.3">
      <c r="A18" s="248"/>
      <c r="B18" s="247"/>
      <c r="C18" s="248"/>
      <c r="D18" s="254"/>
      <c r="E18" s="249"/>
      <c r="F18" s="99"/>
      <c r="G18" s="99"/>
      <c r="H18" s="99"/>
      <c r="I18" s="99"/>
      <c r="J18" s="101"/>
      <c r="K18" s="101"/>
      <c r="L18" s="101"/>
      <c r="M18" s="99"/>
      <c r="N18" s="99"/>
      <c r="O18" s="124"/>
      <c r="P18" s="125"/>
      <c r="Q18" s="126">
        <v>10</v>
      </c>
      <c r="R18" s="126">
        <f t="shared" si="1"/>
        <v>0</v>
      </c>
      <c r="S18" s="125" t="str">
        <f t="shared" ref="S18:S28" si="5">IF(AND(R18&gt;149,R18&lt;501),"Nivel 2",IF(AND(R18&gt;599),"Nivel 1",IF(AND(R18&gt;39,R18&lt;121),"Nivel 3","Nivel 4")))</f>
        <v>Nivel 4</v>
      </c>
      <c r="T18" s="149" t="str">
        <f t="shared" si="2"/>
        <v>Aceptable</v>
      </c>
      <c r="U18" s="99">
        <v>1</v>
      </c>
      <c r="V18" s="99" t="s">
        <v>55</v>
      </c>
      <c r="W18" s="99" t="s">
        <v>56</v>
      </c>
      <c r="X18" s="99"/>
      <c r="Y18" s="99"/>
      <c r="Z18" s="99" t="s">
        <v>57</v>
      </c>
      <c r="AA18" s="129" t="s">
        <v>163</v>
      </c>
      <c r="AB18" s="99" t="s">
        <v>58</v>
      </c>
    </row>
    <row r="19" spans="1:28" ht="135" x14ac:dyDescent="0.3">
      <c r="A19" s="248"/>
      <c r="B19" s="247"/>
      <c r="C19" s="248"/>
      <c r="D19" s="254"/>
      <c r="E19" s="249"/>
      <c r="F19" s="99" t="s">
        <v>78</v>
      </c>
      <c r="G19" s="99" t="s">
        <v>164</v>
      </c>
      <c r="H19" s="99" t="s">
        <v>80</v>
      </c>
      <c r="I19" s="99" t="s">
        <v>81</v>
      </c>
      <c r="J19" s="99" t="s">
        <v>424</v>
      </c>
      <c r="K19" s="99" t="s">
        <v>739</v>
      </c>
      <c r="L19" s="99" t="s">
        <v>740</v>
      </c>
      <c r="M19" s="99">
        <v>6</v>
      </c>
      <c r="N19" s="99">
        <v>3</v>
      </c>
      <c r="O19" s="124">
        <f>M19*N19</f>
        <v>18</v>
      </c>
      <c r="P19" s="125" t="str">
        <f t="shared" ref="P19" si="6">IF(AND(O19&gt;9,O19&lt;21),"ALTO",IF(AND(O19&gt;23),"MUY ALTO",IF(AND(O19&gt;5,O19&lt;9),"MEDIO","BAJO")))</f>
        <v>ALTO</v>
      </c>
      <c r="Q19" s="126">
        <v>10</v>
      </c>
      <c r="R19" s="126">
        <f>O19*Q19</f>
        <v>180</v>
      </c>
      <c r="S19" s="125" t="str">
        <f>IF(AND(R19&gt;149,R19&lt;501),"Nivel 2",IF(AND(R19&gt;599),"Nivel 1",IF(AND(R19&gt;39,R19&lt;121),"Nivel 3","Nivel 4")))</f>
        <v>Nivel 2</v>
      </c>
      <c r="T19" s="128" t="str">
        <f>IF(AND(R19&gt;149,R19&lt;501),"No Aceptable o Aceptable con control específico",IF(AND(R19&gt;599),"No Aceptable",IF(AND(R19&gt;39,R19&lt;121),"Aceptable","Aceptable")))</f>
        <v>No Aceptable o Aceptable con control específico</v>
      </c>
      <c r="U19" s="99">
        <v>1</v>
      </c>
      <c r="V19" s="99" t="s">
        <v>82</v>
      </c>
      <c r="W19" s="99" t="s">
        <v>39</v>
      </c>
      <c r="X19" s="99"/>
      <c r="Y19" s="99"/>
      <c r="Z19" s="99" t="s">
        <v>165</v>
      </c>
      <c r="AA19" s="282" t="s">
        <v>256</v>
      </c>
      <c r="AB19" s="281" t="s">
        <v>49</v>
      </c>
    </row>
    <row r="20" spans="1:28" ht="105" x14ac:dyDescent="0.3">
      <c r="A20" s="248"/>
      <c r="B20" s="247"/>
      <c r="C20" s="248"/>
      <c r="D20" s="255"/>
      <c r="E20" s="249"/>
      <c r="F20" s="99" t="s">
        <v>166</v>
      </c>
      <c r="G20" s="159" t="s">
        <v>167</v>
      </c>
      <c r="H20" s="99" t="s">
        <v>80</v>
      </c>
      <c r="I20" s="99" t="s">
        <v>168</v>
      </c>
      <c r="J20" s="101" t="s">
        <v>424</v>
      </c>
      <c r="K20" s="101" t="s">
        <v>210</v>
      </c>
      <c r="L20" s="101" t="s">
        <v>741</v>
      </c>
      <c r="M20" s="99">
        <v>6</v>
      </c>
      <c r="N20" s="99">
        <v>2</v>
      </c>
      <c r="O20" s="124">
        <f>M20*N20</f>
        <v>12</v>
      </c>
      <c r="P20" s="125" t="str">
        <f>IF(AND(O20&gt;9,O20&lt;21),"ALTO",IF(AND(O20&gt;23),"MUY ALTO",IF(AND(O20&gt;5,O20&lt;9),"MEDIO","BAJO")))</f>
        <v>ALTO</v>
      </c>
      <c r="Q20" s="126">
        <v>10</v>
      </c>
      <c r="R20" s="126">
        <f>O20*Q20</f>
        <v>120</v>
      </c>
      <c r="S20" s="125" t="str">
        <f>IF(AND(R20&gt;149,R20&lt;501),"Nivel 2",IF(AND(R20&gt;599),"Nivel 1",IF(AND(R20&gt;39,R20&lt;121),"Nivel 3","Nivel 4")))</f>
        <v>Nivel 3</v>
      </c>
      <c r="T20" s="142" t="str">
        <f>IF(AND(R20&gt;149,R20&lt;501),"No Aceptable o Aceptable con control específico",IF(AND(R20&gt;599),"No Aceptable",IF(AND(R20&gt;39,R20&lt;121),"Aceptable","Aceptable")))</f>
        <v>Aceptable</v>
      </c>
      <c r="U20" s="99">
        <v>1</v>
      </c>
      <c r="V20" s="99" t="s">
        <v>82</v>
      </c>
      <c r="W20" s="99" t="s">
        <v>39</v>
      </c>
      <c r="X20" s="99"/>
      <c r="Y20" s="99"/>
      <c r="Z20" s="284" t="s">
        <v>169</v>
      </c>
      <c r="AA20" s="283"/>
      <c r="AB20" s="281"/>
    </row>
    <row r="21" spans="1:28" ht="105" x14ac:dyDescent="0.3">
      <c r="A21" s="248"/>
      <c r="B21" s="247"/>
      <c r="C21" s="248"/>
      <c r="D21" s="248" t="s">
        <v>170</v>
      </c>
      <c r="E21" s="249"/>
      <c r="F21" s="99" t="s">
        <v>60</v>
      </c>
      <c r="G21" s="99" t="s">
        <v>61</v>
      </c>
      <c r="H21" s="99" t="s">
        <v>62</v>
      </c>
      <c r="I21" s="250" t="s">
        <v>171</v>
      </c>
      <c r="J21" s="99" t="s">
        <v>210</v>
      </c>
      <c r="K21" s="99" t="s">
        <v>210</v>
      </c>
      <c r="L21" s="99" t="s">
        <v>742</v>
      </c>
      <c r="M21" s="99">
        <v>6</v>
      </c>
      <c r="N21" s="99">
        <v>2</v>
      </c>
      <c r="O21" s="124">
        <f t="shared" si="0"/>
        <v>12</v>
      </c>
      <c r="P21" s="125" t="s">
        <v>47</v>
      </c>
      <c r="Q21" s="126">
        <v>10</v>
      </c>
      <c r="R21" s="126">
        <f t="shared" si="1"/>
        <v>120</v>
      </c>
      <c r="S21" s="125" t="str">
        <f>IF(AND(R21&gt;149,R21&lt;501),"Nivel 2",IF(AND(R21&gt;599),"Nivel 1",IF(AND(R21&gt;39,R21&lt;121),"Nivel 3","Nivel 4")))</f>
        <v>Nivel 3</v>
      </c>
      <c r="T21" s="142" t="str">
        <f t="shared" si="2"/>
        <v>Aceptable</v>
      </c>
      <c r="U21" s="99">
        <v>1</v>
      </c>
      <c r="V21" s="281" t="s">
        <v>64</v>
      </c>
      <c r="W21" s="281" t="s">
        <v>39</v>
      </c>
      <c r="X21" s="281" t="s">
        <v>49</v>
      </c>
      <c r="Y21" s="281" t="s">
        <v>49</v>
      </c>
      <c r="Z21" s="285"/>
      <c r="AA21" s="250" t="s">
        <v>172</v>
      </c>
      <c r="AB21" s="281" t="s">
        <v>49</v>
      </c>
    </row>
    <row r="22" spans="1:28" ht="120" x14ac:dyDescent="0.3">
      <c r="A22" s="248"/>
      <c r="B22" s="247"/>
      <c r="C22" s="248"/>
      <c r="D22" s="248"/>
      <c r="E22" s="249"/>
      <c r="F22" s="99" t="s">
        <v>66</v>
      </c>
      <c r="G22" s="99" t="s">
        <v>67</v>
      </c>
      <c r="H22" s="99" t="s">
        <v>62</v>
      </c>
      <c r="I22" s="250"/>
      <c r="J22" s="101" t="s">
        <v>44</v>
      </c>
      <c r="K22" s="101" t="s">
        <v>743</v>
      </c>
      <c r="L22" s="101" t="s">
        <v>744</v>
      </c>
      <c r="M22" s="99">
        <v>6</v>
      </c>
      <c r="N22" s="99">
        <v>2</v>
      </c>
      <c r="O22" s="124">
        <f t="shared" si="0"/>
        <v>12</v>
      </c>
      <c r="P22" s="125" t="s">
        <v>47</v>
      </c>
      <c r="Q22" s="126">
        <v>10</v>
      </c>
      <c r="R22" s="126">
        <f t="shared" si="1"/>
        <v>120</v>
      </c>
      <c r="S22" s="125" t="s">
        <v>148</v>
      </c>
      <c r="T22" s="142" t="s">
        <v>149</v>
      </c>
      <c r="U22" s="99">
        <v>1</v>
      </c>
      <c r="V22" s="281"/>
      <c r="W22" s="281"/>
      <c r="X22" s="281"/>
      <c r="Y22" s="281"/>
      <c r="Z22" s="285"/>
      <c r="AA22" s="250"/>
      <c r="AB22" s="281"/>
    </row>
    <row r="23" spans="1:28" ht="150" x14ac:dyDescent="0.3">
      <c r="A23" s="248"/>
      <c r="B23" s="247"/>
      <c r="C23" s="248"/>
      <c r="D23" s="248"/>
      <c r="E23" s="249"/>
      <c r="F23" s="99" t="s">
        <v>68</v>
      </c>
      <c r="G23" s="99" t="s">
        <v>69</v>
      </c>
      <c r="H23" s="99" t="s">
        <v>62</v>
      </c>
      <c r="I23" s="250"/>
      <c r="J23" s="101" t="s">
        <v>210</v>
      </c>
      <c r="K23" s="101" t="s">
        <v>210</v>
      </c>
      <c r="L23" s="101" t="s">
        <v>745</v>
      </c>
      <c r="M23" s="99">
        <v>6</v>
      </c>
      <c r="N23" s="99">
        <v>2</v>
      </c>
      <c r="O23" s="124">
        <f t="shared" si="0"/>
        <v>12</v>
      </c>
      <c r="P23" s="125" t="s">
        <v>47</v>
      </c>
      <c r="Q23" s="126">
        <v>10</v>
      </c>
      <c r="R23" s="126">
        <f t="shared" si="1"/>
        <v>120</v>
      </c>
      <c r="S23" s="125" t="str">
        <f t="shared" si="5"/>
        <v>Nivel 3</v>
      </c>
      <c r="T23" s="142" t="str">
        <f t="shared" si="2"/>
        <v>Aceptable</v>
      </c>
      <c r="U23" s="99">
        <v>1</v>
      </c>
      <c r="V23" s="281"/>
      <c r="W23" s="281"/>
      <c r="X23" s="281"/>
      <c r="Y23" s="281"/>
      <c r="Z23" s="285"/>
      <c r="AA23" s="250"/>
      <c r="AB23" s="281"/>
    </row>
    <row r="24" spans="1:28" ht="120" x14ac:dyDescent="0.3">
      <c r="A24" s="248"/>
      <c r="B24" s="247"/>
      <c r="C24" s="248"/>
      <c r="D24" s="119" t="s">
        <v>173</v>
      </c>
      <c r="E24" s="249"/>
      <c r="F24" s="99" t="s">
        <v>73</v>
      </c>
      <c r="G24" s="99" t="s">
        <v>74</v>
      </c>
      <c r="H24" s="99" t="s">
        <v>62</v>
      </c>
      <c r="I24" s="250"/>
      <c r="J24" s="101" t="s">
        <v>44</v>
      </c>
      <c r="K24" s="101" t="s">
        <v>746</v>
      </c>
      <c r="L24" s="101" t="s">
        <v>747</v>
      </c>
      <c r="M24" s="99">
        <v>6</v>
      </c>
      <c r="N24" s="99">
        <v>2</v>
      </c>
      <c r="O24" s="124">
        <f t="shared" si="0"/>
        <v>12</v>
      </c>
      <c r="P24" s="125" t="s">
        <v>47</v>
      </c>
      <c r="Q24" s="126">
        <v>10</v>
      </c>
      <c r="R24" s="126">
        <f t="shared" si="1"/>
        <v>120</v>
      </c>
      <c r="S24" s="125" t="str">
        <f t="shared" si="5"/>
        <v>Nivel 3</v>
      </c>
      <c r="T24" s="142" t="str">
        <f t="shared" si="2"/>
        <v>Aceptable</v>
      </c>
      <c r="U24" s="99">
        <v>1</v>
      </c>
      <c r="V24" s="281"/>
      <c r="W24" s="281"/>
      <c r="X24" s="281"/>
      <c r="Y24" s="281"/>
      <c r="Z24" s="286"/>
      <c r="AA24" s="250"/>
      <c r="AB24" s="281"/>
    </row>
    <row r="25" spans="1:28" ht="360" x14ac:dyDescent="0.3">
      <c r="A25" s="248"/>
      <c r="B25" s="247"/>
      <c r="C25" s="248"/>
      <c r="D25" s="248" t="s">
        <v>174</v>
      </c>
      <c r="E25" s="249"/>
      <c r="F25" s="99" t="s">
        <v>175</v>
      </c>
      <c r="G25" s="159" t="s">
        <v>176</v>
      </c>
      <c r="H25" s="99" t="s">
        <v>86</v>
      </c>
      <c r="I25" s="99" t="s">
        <v>128</v>
      </c>
      <c r="J25" s="123" t="s">
        <v>44</v>
      </c>
      <c r="K25" s="123" t="s">
        <v>44</v>
      </c>
      <c r="L25" s="123" t="s">
        <v>748</v>
      </c>
      <c r="M25" s="99">
        <v>6</v>
      </c>
      <c r="N25" s="99">
        <v>2</v>
      </c>
      <c r="O25" s="124">
        <f t="shared" si="0"/>
        <v>12</v>
      </c>
      <c r="P25" s="125" t="s">
        <v>47</v>
      </c>
      <c r="Q25" s="126">
        <v>10</v>
      </c>
      <c r="R25" s="126">
        <f t="shared" si="1"/>
        <v>120</v>
      </c>
      <c r="S25" s="127" t="str">
        <f t="shared" si="5"/>
        <v>Nivel 3</v>
      </c>
      <c r="T25" s="142" t="str">
        <f t="shared" si="2"/>
        <v>Aceptable</v>
      </c>
      <c r="U25" s="99">
        <v>1</v>
      </c>
      <c r="V25" s="129" t="s">
        <v>93</v>
      </c>
      <c r="W25" s="99" t="s">
        <v>56</v>
      </c>
      <c r="X25" s="99"/>
      <c r="Y25" s="99"/>
      <c r="Z25" s="99" t="s">
        <v>49</v>
      </c>
      <c r="AA25" s="129" t="s">
        <v>177</v>
      </c>
      <c r="AB25" s="99" t="s">
        <v>178</v>
      </c>
    </row>
    <row r="26" spans="1:28" ht="409.5" x14ac:dyDescent="0.3">
      <c r="A26" s="248"/>
      <c r="B26" s="247"/>
      <c r="C26" s="248"/>
      <c r="D26" s="248"/>
      <c r="E26" s="249"/>
      <c r="F26" s="103" t="s">
        <v>95</v>
      </c>
      <c r="G26" s="99" t="s">
        <v>96</v>
      </c>
      <c r="H26" s="99" t="s">
        <v>97</v>
      </c>
      <c r="I26" s="103" t="s">
        <v>98</v>
      </c>
      <c r="J26" s="130" t="s">
        <v>44</v>
      </c>
      <c r="K26" s="130" t="s">
        <v>749</v>
      </c>
      <c r="L26" s="130" t="s">
        <v>99</v>
      </c>
      <c r="M26" s="102">
        <v>6</v>
      </c>
      <c r="N26" s="103">
        <v>1</v>
      </c>
      <c r="O26" s="104">
        <f t="shared" si="0"/>
        <v>6</v>
      </c>
      <c r="P26" s="105" t="s">
        <v>47</v>
      </c>
      <c r="Q26" s="106">
        <v>100</v>
      </c>
      <c r="R26" s="107">
        <f t="shared" si="1"/>
        <v>600</v>
      </c>
      <c r="S26" s="131" t="s">
        <v>100</v>
      </c>
      <c r="T26" s="133" t="str">
        <f t="shared" si="2"/>
        <v>No Aceptable</v>
      </c>
      <c r="U26" s="110">
        <v>1</v>
      </c>
      <c r="V26" s="132" t="s">
        <v>98</v>
      </c>
      <c r="W26" s="102" t="s">
        <v>39</v>
      </c>
      <c r="X26" s="103" t="s">
        <v>49</v>
      </c>
      <c r="Y26" s="102" t="s">
        <v>49</v>
      </c>
      <c r="Z26" s="103" t="s">
        <v>101</v>
      </c>
      <c r="AA26" s="134" t="s">
        <v>102</v>
      </c>
      <c r="AB26" s="102" t="s">
        <v>49</v>
      </c>
    </row>
    <row r="27" spans="1:28" ht="240" x14ac:dyDescent="0.3">
      <c r="A27" s="248"/>
      <c r="B27" s="247"/>
      <c r="C27" s="248"/>
      <c r="D27" s="248"/>
      <c r="E27" s="249"/>
      <c r="F27" s="99" t="s">
        <v>130</v>
      </c>
      <c r="G27" s="99" t="s">
        <v>751</v>
      </c>
      <c r="H27" s="99" t="s">
        <v>86</v>
      </c>
      <c r="I27" s="99" t="s">
        <v>98</v>
      </c>
      <c r="J27" s="123" t="s">
        <v>750</v>
      </c>
      <c r="K27" s="123" t="s">
        <v>44</v>
      </c>
      <c r="L27" s="123" t="s">
        <v>752</v>
      </c>
      <c r="M27" s="99">
        <v>6</v>
      </c>
      <c r="N27" s="99">
        <v>1</v>
      </c>
      <c r="O27" s="124">
        <f t="shared" si="0"/>
        <v>6</v>
      </c>
      <c r="P27" s="125" t="s">
        <v>47</v>
      </c>
      <c r="Q27" s="126">
        <v>25</v>
      </c>
      <c r="R27" s="126">
        <f t="shared" si="1"/>
        <v>150</v>
      </c>
      <c r="S27" s="127" t="s">
        <v>132</v>
      </c>
      <c r="T27" s="128" t="str">
        <f t="shared" si="2"/>
        <v>No Aceptable o Aceptable con control específico</v>
      </c>
      <c r="U27" s="99">
        <v>1</v>
      </c>
      <c r="V27" s="129" t="s">
        <v>98</v>
      </c>
      <c r="W27" s="99" t="s">
        <v>39</v>
      </c>
      <c r="X27" s="99" t="s">
        <v>49</v>
      </c>
      <c r="Y27" s="99" t="s">
        <v>49</v>
      </c>
      <c r="Z27" s="99" t="s">
        <v>49</v>
      </c>
      <c r="AA27" s="99" t="s">
        <v>133</v>
      </c>
      <c r="AB27" s="99" t="s">
        <v>49</v>
      </c>
    </row>
    <row r="28" spans="1:28" ht="135" x14ac:dyDescent="0.3">
      <c r="A28" s="248"/>
      <c r="B28" s="247"/>
      <c r="C28" s="248"/>
      <c r="D28" s="248"/>
      <c r="E28" s="249"/>
      <c r="F28" s="103" t="s">
        <v>103</v>
      </c>
      <c r="G28" s="99" t="s">
        <v>104</v>
      </c>
      <c r="H28" s="99" t="s">
        <v>86</v>
      </c>
      <c r="I28" s="103" t="s">
        <v>105</v>
      </c>
      <c r="J28" s="130" t="s">
        <v>44</v>
      </c>
      <c r="K28" s="130" t="s">
        <v>44</v>
      </c>
      <c r="L28" s="130" t="s">
        <v>716</v>
      </c>
      <c r="M28" s="102">
        <v>6</v>
      </c>
      <c r="N28" s="103">
        <v>3</v>
      </c>
      <c r="O28" s="104">
        <f t="shared" si="0"/>
        <v>18</v>
      </c>
      <c r="P28" s="105" t="str">
        <f t="shared" ref="P28" si="7">IF(AND(O28&gt;9,O28&lt;21),"ALTO",IF(AND(O28&gt;23),"MUY ALTO",IF(AND(O28&gt;5,O28&lt;9),"MEDIO","BAJO")))</f>
        <v>ALTO</v>
      </c>
      <c r="Q28" s="106">
        <v>10</v>
      </c>
      <c r="R28" s="107">
        <f t="shared" si="1"/>
        <v>180</v>
      </c>
      <c r="S28" s="135" t="str">
        <f t="shared" si="5"/>
        <v>Nivel 2</v>
      </c>
      <c r="T28" s="109" t="str">
        <f t="shared" si="2"/>
        <v>No Aceptable o Aceptable con control específico</v>
      </c>
      <c r="U28" s="110">
        <v>1</v>
      </c>
      <c r="V28" s="111" t="s">
        <v>106</v>
      </c>
      <c r="W28" s="102" t="s">
        <v>56</v>
      </c>
      <c r="X28" s="103" t="s">
        <v>49</v>
      </c>
      <c r="Y28" s="102" t="s">
        <v>49</v>
      </c>
      <c r="Z28" s="103"/>
      <c r="AA28" s="115" t="s">
        <v>398</v>
      </c>
      <c r="AB28" s="102" t="s">
        <v>49</v>
      </c>
    </row>
    <row r="29" spans="1:28" x14ac:dyDescent="0.3">
      <c r="A29" s="160"/>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1"/>
    </row>
  </sheetData>
  <mergeCells count="47">
    <mergeCell ref="A8:E8"/>
    <mergeCell ref="F8:K8"/>
    <mergeCell ref="L8:P8"/>
    <mergeCell ref="Q8:AB8"/>
    <mergeCell ref="A5:AB5"/>
    <mergeCell ref="A6:P6"/>
    <mergeCell ref="Q6:AB6"/>
    <mergeCell ref="A7:P7"/>
    <mergeCell ref="Q7:AB7"/>
    <mergeCell ref="A1:F4"/>
    <mergeCell ref="G1:Z1"/>
    <mergeCell ref="G2:Z4"/>
    <mergeCell ref="AA2:AB2"/>
    <mergeCell ref="AA3:AB3"/>
    <mergeCell ref="AA4:AB4"/>
    <mergeCell ref="AA12:AA13"/>
    <mergeCell ref="AB12:AB13"/>
    <mergeCell ref="D16:D20"/>
    <mergeCell ref="AA19:AA20"/>
    <mergeCell ref="AB19:AB20"/>
    <mergeCell ref="Z20:Z24"/>
    <mergeCell ref="D21:D23"/>
    <mergeCell ref="I21:I24"/>
    <mergeCell ref="V21:V24"/>
    <mergeCell ref="W21:W24"/>
    <mergeCell ref="X21:X24"/>
    <mergeCell ref="Y21:Y24"/>
    <mergeCell ref="AA21:AA24"/>
    <mergeCell ref="AB21:AB24"/>
    <mergeCell ref="A12:A28"/>
    <mergeCell ref="B12:B28"/>
    <mergeCell ref="C12:C28"/>
    <mergeCell ref="D12:D15"/>
    <mergeCell ref="E12:E28"/>
    <mergeCell ref="D25:D28"/>
    <mergeCell ref="A9:AB9"/>
    <mergeCell ref="A10:A11"/>
    <mergeCell ref="B10:B11"/>
    <mergeCell ref="C10:C11"/>
    <mergeCell ref="D10:D11"/>
    <mergeCell ref="E10:E11"/>
    <mergeCell ref="F10:H10"/>
    <mergeCell ref="I10:I11"/>
    <mergeCell ref="J10:L10"/>
    <mergeCell ref="M10:S10"/>
    <mergeCell ref="U10:W10"/>
    <mergeCell ref="X10:AB10"/>
  </mergeCells>
  <conditionalFormatting sqref="P12:P16 P18:P25">
    <cfRule type="containsText" dxfId="839" priority="52" operator="containsText" text="MUY ALTO">
      <formula>NOT(ISERROR(SEARCH("MUY ALTO",P12)))</formula>
    </cfRule>
    <cfRule type="containsText" dxfId="838" priority="53" operator="containsText" text="ALTO">
      <formula>NOT(ISERROR(SEARCH("ALTO",P12)))</formula>
    </cfRule>
    <cfRule type="containsText" dxfId="837" priority="54" operator="containsText" text="MEDIO">
      <formula>NOT(ISERROR(SEARCH("MEDIO",P12)))</formula>
    </cfRule>
    <cfRule type="containsText" dxfId="836" priority="55" operator="containsText" text="BAJO">
      <formula>NOT(ISERROR(SEARCH("BAJO",P12)))</formula>
    </cfRule>
  </conditionalFormatting>
  <conditionalFormatting sqref="S12:S16 S18:S25">
    <cfRule type="containsText" dxfId="835" priority="45" operator="containsText" text="Nivel 3">
      <formula>NOT(ISERROR(SEARCH("Nivel 3",S12)))</formula>
    </cfRule>
    <cfRule type="containsText" dxfId="834" priority="46" operator="containsText" text="Nivel 2">
      <formula>NOT(ISERROR(SEARCH("Nivel 2",S12)))</formula>
    </cfRule>
    <cfRule type="containsText" dxfId="833" priority="47" operator="containsText" text="Nivel 4">
      <formula>NOT(ISERROR(SEARCH("Nivel 4",S12)))</formula>
    </cfRule>
    <cfRule type="containsText" priority="48" operator="containsText" text="Nivel 4">
      <formula>NOT(ISERROR(SEARCH("Nivel 4",S12)))</formula>
    </cfRule>
    <cfRule type="containsText" dxfId="832" priority="49" operator="containsText" text="Nivel 3">
      <formula>NOT(ISERROR(SEARCH("Nivel 3",S12)))</formula>
    </cfRule>
    <cfRule type="containsText" dxfId="831" priority="50" operator="containsText" text="Nivel 3">
      <formula>NOT(ISERROR(SEARCH("Nivel 3",S12)))</formula>
    </cfRule>
    <cfRule type="containsText" dxfId="830" priority="51" operator="containsText" text="Nivel 1">
      <formula>NOT(ISERROR(SEARCH("Nivel 1",S12)))</formula>
    </cfRule>
  </conditionalFormatting>
  <conditionalFormatting sqref="S17">
    <cfRule type="containsText" dxfId="829" priority="34" operator="containsText" text="Nivel 3">
      <formula>NOT(ISERROR(SEARCH("Nivel 3",S17)))</formula>
    </cfRule>
    <cfRule type="containsText" dxfId="828" priority="35" operator="containsText" text="Nivel 2">
      <formula>NOT(ISERROR(SEARCH("Nivel 2",S17)))</formula>
    </cfRule>
    <cfRule type="containsText" dxfId="827" priority="36" operator="containsText" text="Nivel 4">
      <formula>NOT(ISERROR(SEARCH("Nivel 4",S17)))</formula>
    </cfRule>
    <cfRule type="containsText" priority="37" operator="containsText" text="Nivel 4">
      <formula>NOT(ISERROR(SEARCH("Nivel 4",S17)))</formula>
    </cfRule>
    <cfRule type="containsText" dxfId="826" priority="38" operator="containsText" text="Nivel 3">
      <formula>NOT(ISERROR(SEARCH("Nivel 3",S17)))</formula>
    </cfRule>
    <cfRule type="containsText" dxfId="825" priority="39" operator="containsText" text="Nivel 3">
      <formula>NOT(ISERROR(SEARCH("Nivel 3",S17)))</formula>
    </cfRule>
    <cfRule type="containsText" dxfId="824" priority="40" operator="containsText" text="Nivel 1">
      <formula>NOT(ISERROR(SEARCH("Nivel 1",S17)))</formula>
    </cfRule>
  </conditionalFormatting>
  <conditionalFormatting sqref="P17">
    <cfRule type="containsText" dxfId="823" priority="41" operator="containsText" text="MUY ALTO">
      <formula>NOT(ISERROR(SEARCH("MUY ALTO",P17)))</formula>
    </cfRule>
    <cfRule type="containsText" dxfId="822" priority="42" operator="containsText" text="ALTO">
      <formula>NOT(ISERROR(SEARCH("ALTO",P17)))</formula>
    </cfRule>
    <cfRule type="containsText" dxfId="821" priority="43" operator="containsText" text="MEDIO">
      <formula>NOT(ISERROR(SEARCH("MEDIO",P17)))</formula>
    </cfRule>
    <cfRule type="containsText" dxfId="820" priority="44" operator="containsText" text="BAJO">
      <formula>NOT(ISERROR(SEARCH("BAJO",P17)))</formula>
    </cfRule>
  </conditionalFormatting>
  <conditionalFormatting sqref="P28">
    <cfRule type="containsText" dxfId="819" priority="30" operator="containsText" text="MUY ALTO">
      <formula>NOT(ISERROR(SEARCH("MUY ALTO",P28)))</formula>
    </cfRule>
    <cfRule type="containsText" dxfId="818" priority="31" operator="containsText" text="ALTO">
      <formula>NOT(ISERROR(SEARCH("ALTO",P28)))</formula>
    </cfRule>
    <cfRule type="containsText" dxfId="817" priority="32" operator="containsText" text="MEDIO">
      <formula>NOT(ISERROR(SEARCH("MEDIO",P28)))</formula>
    </cfRule>
    <cfRule type="containsText" dxfId="816" priority="33" operator="containsText" text="BAJO">
      <formula>NOT(ISERROR(SEARCH("BAJO",P28)))</formula>
    </cfRule>
  </conditionalFormatting>
  <conditionalFormatting sqref="S28">
    <cfRule type="containsText" dxfId="815" priority="23" operator="containsText" text="Nivel 3">
      <formula>NOT(ISERROR(SEARCH("Nivel 3",S28)))</formula>
    </cfRule>
    <cfRule type="containsText" dxfId="814" priority="24" operator="containsText" text="Nivel 2">
      <formula>NOT(ISERROR(SEARCH("Nivel 2",S28)))</formula>
    </cfRule>
    <cfRule type="containsText" dxfId="813" priority="25" operator="containsText" text="Nivel 4">
      <formula>NOT(ISERROR(SEARCH("Nivel 4",S28)))</formula>
    </cfRule>
    <cfRule type="containsText" priority="26" operator="containsText" text="Nivel 4">
      <formula>NOT(ISERROR(SEARCH("Nivel 4",S28)))</formula>
    </cfRule>
    <cfRule type="containsText" dxfId="812" priority="27" operator="containsText" text="Nivel 3">
      <formula>NOT(ISERROR(SEARCH("Nivel 3",S28)))</formula>
    </cfRule>
    <cfRule type="containsText" dxfId="811" priority="28" operator="containsText" text="Nivel 3">
      <formula>NOT(ISERROR(SEARCH("Nivel 3",S28)))</formula>
    </cfRule>
    <cfRule type="containsText" dxfId="810" priority="29" operator="containsText" text="Nivel 1">
      <formula>NOT(ISERROR(SEARCH("Nivel 1",S28)))</formula>
    </cfRule>
  </conditionalFormatting>
  <conditionalFormatting sqref="P26">
    <cfRule type="containsText" dxfId="809" priority="19" operator="containsText" text="MUY ALTO">
      <formula>NOT(ISERROR(SEARCH("MUY ALTO",P26)))</formula>
    </cfRule>
    <cfRule type="containsText" dxfId="808" priority="20" operator="containsText" text="ALTO">
      <formula>NOT(ISERROR(SEARCH("ALTO",P26)))</formula>
    </cfRule>
    <cfRule type="containsText" dxfId="807" priority="21" operator="containsText" text="MEDIO">
      <formula>NOT(ISERROR(SEARCH("MEDIO",P26)))</formula>
    </cfRule>
    <cfRule type="containsText" dxfId="806" priority="22" operator="containsText" text="BAJO">
      <formula>NOT(ISERROR(SEARCH("BAJO",P26)))</formula>
    </cfRule>
  </conditionalFormatting>
  <conditionalFormatting sqref="S26">
    <cfRule type="containsText" dxfId="805" priority="12" operator="containsText" text="Nivel 3">
      <formula>NOT(ISERROR(SEARCH("Nivel 3",S26)))</formula>
    </cfRule>
    <cfRule type="containsText" dxfId="804" priority="13" operator="containsText" text="Nivel 2">
      <formula>NOT(ISERROR(SEARCH("Nivel 2",S26)))</formula>
    </cfRule>
    <cfRule type="containsText" dxfId="803" priority="14" operator="containsText" text="Nivel 4">
      <formula>NOT(ISERROR(SEARCH("Nivel 4",S26)))</formula>
    </cfRule>
    <cfRule type="containsText" priority="15" operator="containsText" text="Nivel 4">
      <formula>NOT(ISERROR(SEARCH("Nivel 4",S26)))</formula>
    </cfRule>
    <cfRule type="containsText" dxfId="802" priority="16" operator="containsText" text="Nivel 3">
      <formula>NOT(ISERROR(SEARCH("Nivel 3",S26)))</formula>
    </cfRule>
    <cfRule type="containsText" dxfId="801" priority="17" operator="containsText" text="Nivel 3">
      <formula>NOT(ISERROR(SEARCH("Nivel 3",S26)))</formula>
    </cfRule>
    <cfRule type="containsText" dxfId="800" priority="18" operator="containsText" text="Nivel 1">
      <formula>NOT(ISERROR(SEARCH("Nivel 1",S26)))</formula>
    </cfRule>
  </conditionalFormatting>
  <conditionalFormatting sqref="P27">
    <cfRule type="containsText" dxfId="799" priority="8" operator="containsText" text="MUY ALTO">
      <formula>NOT(ISERROR(SEARCH("MUY ALTO",P27)))</formula>
    </cfRule>
    <cfRule type="containsText" dxfId="798" priority="9" operator="containsText" text="ALTO">
      <formula>NOT(ISERROR(SEARCH("ALTO",P27)))</formula>
    </cfRule>
    <cfRule type="containsText" dxfId="797" priority="10" operator="containsText" text="MEDIO">
      <formula>NOT(ISERROR(SEARCH("MEDIO",P27)))</formula>
    </cfRule>
    <cfRule type="containsText" dxfId="796" priority="11" operator="containsText" text="BAJO">
      <formula>NOT(ISERROR(SEARCH("BAJO",P27)))</formula>
    </cfRule>
  </conditionalFormatting>
  <conditionalFormatting sqref="S27">
    <cfRule type="containsText" dxfId="795" priority="1" operator="containsText" text="Nivel 3">
      <formula>NOT(ISERROR(SEARCH("Nivel 3",S27)))</formula>
    </cfRule>
    <cfRule type="containsText" dxfId="794" priority="2" operator="containsText" text="Nivel 2">
      <formula>NOT(ISERROR(SEARCH("Nivel 2",S27)))</formula>
    </cfRule>
    <cfRule type="containsText" dxfId="793" priority="3" operator="containsText" text="Nivel 4">
      <formula>NOT(ISERROR(SEARCH("Nivel 4",S27)))</formula>
    </cfRule>
    <cfRule type="containsText" priority="4" operator="containsText" text="Nivel 4">
      <formula>NOT(ISERROR(SEARCH("Nivel 4",S27)))</formula>
    </cfRule>
    <cfRule type="containsText" dxfId="792" priority="5" operator="containsText" text="Nivel 3">
      <formula>NOT(ISERROR(SEARCH("Nivel 3",S27)))</formula>
    </cfRule>
    <cfRule type="containsText" dxfId="791" priority="6" operator="containsText" text="Nivel 3">
      <formula>NOT(ISERROR(SEARCH("Nivel 3",S27)))</formula>
    </cfRule>
    <cfRule type="containsText" dxfId="790" priority="7" operator="containsText" text="Nivel 1">
      <formula>NOT(ISERROR(SEARCH("Nivel 1",S27)))</formula>
    </cfRule>
  </conditionalFormatting>
  <dataValidations count="8">
    <dataValidation type="list" allowBlank="1" showInputMessage="1" showErrorMessage="1" sqref="Q26">
      <formula1>NV</formula1>
    </dataValidation>
    <dataValidation type="list" allowBlank="1" showInputMessage="1" showErrorMessage="1" sqref="Q27">
      <formula1>LI</formula1>
    </dataValidation>
    <dataValidation type="list" allowBlank="1" showInputMessage="1" showErrorMessage="1" sqref="N17">
      <formula1>NIVEL_DE_EXPOSICION</formula1>
    </dataValidation>
    <dataValidation type="list" allowBlank="1" showInputMessage="1" showErrorMessage="1" sqref="M17">
      <formula1>NIVEL_DE_DEFICIENCIA</formula1>
    </dataValidation>
    <dataValidation type="list" allowBlank="1" showInputMessage="1" showErrorMessage="1" sqref="H12:H16 H18:H28">
      <formula1>ri</formula1>
    </dataValidation>
    <dataValidation type="list" allowBlank="1" showInputMessage="1" showErrorMessage="1" sqref="Q12:Q25 Q28">
      <formula1>NC</formula1>
    </dataValidation>
    <dataValidation type="list" allowBlank="1" showInputMessage="1" showErrorMessage="1" sqref="N12:N16 N18:N28">
      <formula1>NE</formula1>
    </dataValidation>
    <dataValidation type="list" allowBlank="1" showInputMessage="1" showErrorMessage="1" sqref="M12:M16 M18:M28">
      <formula1>ND</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A22" workbookViewId="0">
      <selection activeCell="L22" sqref="L22"/>
    </sheetView>
  </sheetViews>
  <sheetFormatPr baseColWidth="10" defaultRowHeight="15" x14ac:dyDescent="0.25"/>
  <cols>
    <col min="6" max="6" width="13" customWidth="1"/>
    <col min="7" max="7" width="12" customWidth="1"/>
    <col min="28" max="28" width="14.5703125" customWidth="1"/>
  </cols>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5" customHeight="1"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5" customHeight="1"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 customHeight="1" x14ac:dyDescent="0.25">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8" customHeight="1" x14ac:dyDescent="0.25">
      <c r="A7" s="188" t="s">
        <v>2</v>
      </c>
      <c r="B7" s="188"/>
      <c r="C7" s="188"/>
      <c r="D7" s="188"/>
      <c r="E7" s="188"/>
      <c r="F7" s="188"/>
      <c r="G7" s="188"/>
      <c r="H7" s="188"/>
      <c r="I7" s="188"/>
      <c r="J7" s="188"/>
      <c r="K7" s="188"/>
      <c r="L7" s="188"/>
      <c r="M7" s="188"/>
      <c r="N7" s="188"/>
      <c r="O7" s="188"/>
      <c r="P7" s="188"/>
      <c r="Q7" s="288" t="s">
        <v>251</v>
      </c>
      <c r="R7" s="191"/>
      <c r="S7" s="191"/>
      <c r="T7" s="191"/>
      <c r="U7" s="191"/>
      <c r="V7" s="191"/>
      <c r="W7" s="191"/>
      <c r="X7" s="191"/>
      <c r="Y7" s="191"/>
      <c r="Z7" s="191"/>
      <c r="AA7" s="191"/>
      <c r="AB7" s="289"/>
    </row>
    <row r="8" spans="1:28" ht="20.25" customHeight="1" x14ac:dyDescent="0.25">
      <c r="A8" s="221" t="s">
        <v>497</v>
      </c>
      <c r="B8" s="221"/>
      <c r="C8" s="221"/>
      <c r="D8" s="221"/>
      <c r="E8" s="221"/>
      <c r="F8" s="222" t="s">
        <v>502</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9.5" thickBot="1" x14ac:dyDescent="0.3">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7"/>
    </row>
    <row r="10" spans="1:28" ht="54.75" thickBot="1" x14ac:dyDescent="0.3">
      <c r="A10" s="243" t="s">
        <v>3</v>
      </c>
      <c r="B10" s="241" t="s">
        <v>4</v>
      </c>
      <c r="C10" s="241" t="s">
        <v>5</v>
      </c>
      <c r="D10" s="241" t="s">
        <v>6</v>
      </c>
      <c r="E10" s="241" t="s">
        <v>7</v>
      </c>
      <c r="F10" s="238" t="s">
        <v>8</v>
      </c>
      <c r="G10" s="239"/>
      <c r="H10" s="240"/>
      <c r="I10" s="241" t="s">
        <v>9</v>
      </c>
      <c r="J10" s="238" t="s">
        <v>10</v>
      </c>
      <c r="K10" s="239"/>
      <c r="L10" s="240"/>
      <c r="M10" s="238" t="s">
        <v>11</v>
      </c>
      <c r="N10" s="239"/>
      <c r="O10" s="239"/>
      <c r="P10" s="239"/>
      <c r="Q10" s="239"/>
      <c r="R10" s="239"/>
      <c r="S10" s="240"/>
      <c r="T10" s="162" t="s">
        <v>12</v>
      </c>
      <c r="U10" s="235" t="s">
        <v>13</v>
      </c>
      <c r="V10" s="236"/>
      <c r="W10" s="237"/>
      <c r="X10" s="235" t="s">
        <v>14</v>
      </c>
      <c r="Y10" s="236"/>
      <c r="Z10" s="236"/>
      <c r="AA10" s="236"/>
      <c r="AB10" s="237"/>
    </row>
    <row r="11" spans="1:28" ht="151.5" x14ac:dyDescent="0.25">
      <c r="A11" s="244"/>
      <c r="B11" s="245"/>
      <c r="C11" s="245"/>
      <c r="D11" s="245"/>
      <c r="E11" s="245"/>
      <c r="F11" s="92" t="s">
        <v>15</v>
      </c>
      <c r="G11" s="92" t="s">
        <v>16</v>
      </c>
      <c r="H11" s="92" t="s">
        <v>17</v>
      </c>
      <c r="I11" s="245"/>
      <c r="J11" s="92" t="s">
        <v>18</v>
      </c>
      <c r="K11" s="92" t="s">
        <v>19</v>
      </c>
      <c r="L11" s="136" t="s">
        <v>20</v>
      </c>
      <c r="M11" s="96" t="s">
        <v>21</v>
      </c>
      <c r="N11" s="137" t="s">
        <v>22</v>
      </c>
      <c r="O11" s="96" t="s">
        <v>23</v>
      </c>
      <c r="P11" s="137" t="s">
        <v>24</v>
      </c>
      <c r="Q11" s="96" t="s">
        <v>25</v>
      </c>
      <c r="R11" s="137" t="s">
        <v>26</v>
      </c>
      <c r="S11" s="96" t="s">
        <v>27</v>
      </c>
      <c r="T11" s="137" t="s">
        <v>28</v>
      </c>
      <c r="U11" s="96" t="s">
        <v>29</v>
      </c>
      <c r="V11" s="96" t="s">
        <v>30</v>
      </c>
      <c r="W11" s="96" t="s">
        <v>31</v>
      </c>
      <c r="X11" s="97" t="s">
        <v>32</v>
      </c>
      <c r="Y11" s="97" t="s">
        <v>33</v>
      </c>
      <c r="Z11" s="97" t="s">
        <v>34</v>
      </c>
      <c r="AA11" s="97" t="s">
        <v>35</v>
      </c>
      <c r="AB11" s="97" t="s">
        <v>36</v>
      </c>
    </row>
    <row r="12" spans="1:28" ht="90" x14ac:dyDescent="0.25">
      <c r="A12" s="295" t="s">
        <v>312</v>
      </c>
      <c r="B12" s="290" t="s">
        <v>501</v>
      </c>
      <c r="C12" s="253" t="s">
        <v>265</v>
      </c>
      <c r="D12" s="248" t="s">
        <v>279</v>
      </c>
      <c r="E12" s="249" t="s">
        <v>39</v>
      </c>
      <c r="F12" s="99" t="s">
        <v>270</v>
      </c>
      <c r="G12" s="99" t="s">
        <v>271</v>
      </c>
      <c r="H12" s="99" t="s">
        <v>62</v>
      </c>
      <c r="I12" s="99" t="s">
        <v>267</v>
      </c>
      <c r="J12" s="101" t="s">
        <v>44</v>
      </c>
      <c r="K12" s="101" t="s">
        <v>44</v>
      </c>
      <c r="L12" s="101" t="s">
        <v>266</v>
      </c>
      <c r="M12" s="99">
        <v>2</v>
      </c>
      <c r="N12" s="99">
        <v>1</v>
      </c>
      <c r="O12" s="124">
        <f t="shared" ref="O12:O22" si="0">M12*N12</f>
        <v>2</v>
      </c>
      <c r="P12" s="125" t="s">
        <v>47</v>
      </c>
      <c r="Q12" s="126">
        <v>10</v>
      </c>
      <c r="R12" s="126">
        <f t="shared" ref="R12:R22" si="1">O12*Q12</f>
        <v>20</v>
      </c>
      <c r="S12" s="125" t="str">
        <f>IF(AND(R12&gt;149,R12&lt;501),"Nivel 2",IF(AND(R12&gt;599),"Nivel 1",IF(AND(R12&gt;39,R12&lt;121),"Nivel 3","Nivel 4")))</f>
        <v>Nivel 4</v>
      </c>
      <c r="T12" s="128" t="str">
        <f t="shared" ref="T12:T22" si="2">IF(AND(R12&gt;149,R12&lt;501),"No Aceptable o Aceptable con control específico",IF(AND(R12&gt;599),"No Aceptable",IF(AND(R12&gt;39,R12&lt;121),"Aceptable","Aceptable")))</f>
        <v>Aceptable</v>
      </c>
      <c r="U12" s="99">
        <v>1</v>
      </c>
      <c r="V12" s="99" t="s">
        <v>268</v>
      </c>
      <c r="W12" s="99" t="s">
        <v>39</v>
      </c>
      <c r="X12" s="99" t="s">
        <v>49</v>
      </c>
      <c r="Y12" s="99" t="s">
        <v>49</v>
      </c>
      <c r="Z12" s="99" t="s">
        <v>49</v>
      </c>
      <c r="AA12" s="129" t="s">
        <v>269</v>
      </c>
      <c r="AB12" s="163" t="s">
        <v>49</v>
      </c>
    </row>
    <row r="13" spans="1:28" x14ac:dyDescent="0.25">
      <c r="A13" s="296"/>
      <c r="B13" s="291"/>
      <c r="C13" s="254"/>
      <c r="D13" s="248"/>
      <c r="E13" s="249"/>
      <c r="F13" s="99"/>
      <c r="G13" s="99"/>
      <c r="H13" s="99"/>
      <c r="I13" s="99"/>
      <c r="J13" s="101"/>
      <c r="K13" s="101"/>
      <c r="L13" s="101"/>
      <c r="M13" s="99"/>
      <c r="N13" s="99"/>
      <c r="O13" s="124"/>
      <c r="P13" s="125"/>
      <c r="Q13" s="126"/>
      <c r="R13" s="126"/>
      <c r="S13" s="125"/>
      <c r="T13" s="142"/>
      <c r="U13" s="99"/>
      <c r="V13" s="99"/>
      <c r="W13" s="99"/>
      <c r="X13" s="99"/>
      <c r="Y13" s="99"/>
      <c r="Z13" s="99"/>
      <c r="AA13" s="129"/>
      <c r="AB13" s="163"/>
    </row>
    <row r="14" spans="1:28" ht="90" x14ac:dyDescent="0.25">
      <c r="A14" s="296"/>
      <c r="B14" s="291"/>
      <c r="C14" s="254"/>
      <c r="D14" s="293" t="s">
        <v>277</v>
      </c>
      <c r="E14" s="249"/>
      <c r="F14" s="99" t="s">
        <v>78</v>
      </c>
      <c r="G14" s="99" t="s">
        <v>753</v>
      </c>
      <c r="H14" s="99" t="s">
        <v>280</v>
      </c>
      <c r="I14" s="250" t="s">
        <v>293</v>
      </c>
      <c r="J14" s="99" t="s">
        <v>44</v>
      </c>
      <c r="K14" s="99" t="s">
        <v>44</v>
      </c>
      <c r="L14" s="99" t="s">
        <v>282</v>
      </c>
      <c r="M14" s="99">
        <v>6</v>
      </c>
      <c r="N14" s="99">
        <v>2</v>
      </c>
      <c r="O14" s="124">
        <f t="shared" si="0"/>
        <v>12</v>
      </c>
      <c r="P14" s="125" t="s">
        <v>47</v>
      </c>
      <c r="Q14" s="126">
        <v>10</v>
      </c>
      <c r="R14" s="126">
        <f t="shared" si="1"/>
        <v>120</v>
      </c>
      <c r="S14" s="125" t="str">
        <f>IF(AND(R14&gt;149,R14&lt;501),"Nivel 2",IF(AND(R14&gt;599),"Nivel 1",IF(AND(R14&gt;39,R14&lt;121),"Nivel 3","Nivel 4")))</f>
        <v>Nivel 3</v>
      </c>
      <c r="T14" s="142" t="str">
        <f t="shared" si="2"/>
        <v>Aceptable</v>
      </c>
      <c r="U14" s="99">
        <v>1</v>
      </c>
      <c r="V14" s="281" t="s">
        <v>296</v>
      </c>
      <c r="W14" s="281" t="s">
        <v>39</v>
      </c>
      <c r="X14" s="281" t="s">
        <v>49</v>
      </c>
      <c r="Y14" s="281" t="s">
        <v>49</v>
      </c>
      <c r="Z14" s="281" t="s">
        <v>186</v>
      </c>
      <c r="AA14" s="250" t="s">
        <v>488</v>
      </c>
      <c r="AB14" s="298" t="s">
        <v>297</v>
      </c>
    </row>
    <row r="15" spans="1:28" ht="75" x14ac:dyDescent="0.25">
      <c r="A15" s="296"/>
      <c r="B15" s="291"/>
      <c r="C15" s="254"/>
      <c r="D15" s="293"/>
      <c r="E15" s="249"/>
      <c r="F15" s="99" t="s">
        <v>278</v>
      </c>
      <c r="G15" s="99" t="s">
        <v>281</v>
      </c>
      <c r="H15" s="99" t="s">
        <v>280</v>
      </c>
      <c r="I15" s="250"/>
      <c r="J15" s="101" t="s">
        <v>759</v>
      </c>
      <c r="K15" s="101" t="s">
        <v>44</v>
      </c>
      <c r="L15" s="101" t="s">
        <v>754</v>
      </c>
      <c r="M15" s="99">
        <v>6</v>
      </c>
      <c r="N15" s="99">
        <v>2</v>
      </c>
      <c r="O15" s="124">
        <f t="shared" si="0"/>
        <v>12</v>
      </c>
      <c r="P15" s="125" t="s">
        <v>47</v>
      </c>
      <c r="Q15" s="126">
        <v>10</v>
      </c>
      <c r="R15" s="126">
        <f t="shared" si="1"/>
        <v>120</v>
      </c>
      <c r="S15" s="125" t="str">
        <f t="shared" ref="S15:S22" si="3">IF(AND(R15&gt;149,R15&lt;501),"Nivel 2",IF(AND(R15&gt;599),"Nivel 1",IF(AND(R15&gt;39,R15&lt;121),"Nivel 3","Nivel 4")))</f>
        <v>Nivel 3</v>
      </c>
      <c r="T15" s="142" t="str">
        <f t="shared" si="2"/>
        <v>Aceptable</v>
      </c>
      <c r="U15" s="99">
        <v>1</v>
      </c>
      <c r="V15" s="281"/>
      <c r="W15" s="281"/>
      <c r="X15" s="281"/>
      <c r="Y15" s="281"/>
      <c r="Z15" s="281"/>
      <c r="AA15" s="250"/>
      <c r="AB15" s="298"/>
    </row>
    <row r="16" spans="1:28" ht="75" x14ac:dyDescent="0.25">
      <c r="A16" s="296"/>
      <c r="B16" s="291"/>
      <c r="C16" s="254"/>
      <c r="D16" s="293" t="s">
        <v>277</v>
      </c>
      <c r="E16" s="249"/>
      <c r="F16" s="99" t="s">
        <v>286</v>
      </c>
      <c r="G16" s="99" t="s">
        <v>287</v>
      </c>
      <c r="H16" s="99" t="s">
        <v>288</v>
      </c>
      <c r="I16" s="250"/>
      <c r="J16" s="101" t="s">
        <v>210</v>
      </c>
      <c r="K16" s="101" t="s">
        <v>755</v>
      </c>
      <c r="L16" s="101" t="s">
        <v>756</v>
      </c>
      <c r="M16" s="99">
        <v>10</v>
      </c>
      <c r="N16" s="99">
        <v>4</v>
      </c>
      <c r="O16" s="124">
        <v>40</v>
      </c>
      <c r="P16" s="125" t="s">
        <v>289</v>
      </c>
      <c r="Q16" s="126">
        <v>100</v>
      </c>
      <c r="R16" s="126">
        <v>4000</v>
      </c>
      <c r="S16" s="125" t="s">
        <v>294</v>
      </c>
      <c r="T16" s="164" t="s">
        <v>295</v>
      </c>
      <c r="U16" s="99">
        <v>1</v>
      </c>
      <c r="V16" s="281"/>
      <c r="W16" s="281"/>
      <c r="X16" s="281"/>
      <c r="Y16" s="281"/>
      <c r="Z16" s="281"/>
      <c r="AA16" s="250"/>
      <c r="AB16" s="298"/>
    </row>
    <row r="17" spans="1:28" ht="150" x14ac:dyDescent="0.25">
      <c r="A17" s="296"/>
      <c r="B17" s="291"/>
      <c r="C17" s="254"/>
      <c r="D17" s="293"/>
      <c r="E17" s="249"/>
      <c r="F17" s="99" t="s">
        <v>75</v>
      </c>
      <c r="G17" s="99" t="s">
        <v>76</v>
      </c>
      <c r="H17" s="99" t="s">
        <v>62</v>
      </c>
      <c r="I17" s="250"/>
      <c r="J17" s="101" t="s">
        <v>44</v>
      </c>
      <c r="K17" s="101" t="s">
        <v>757</v>
      </c>
      <c r="L17" s="101" t="s">
        <v>758</v>
      </c>
      <c r="M17" s="99">
        <v>6</v>
      </c>
      <c r="N17" s="99">
        <v>2</v>
      </c>
      <c r="O17" s="124">
        <f t="shared" si="0"/>
        <v>12</v>
      </c>
      <c r="P17" s="125" t="s">
        <v>47</v>
      </c>
      <c r="Q17" s="126">
        <v>10</v>
      </c>
      <c r="R17" s="126">
        <f t="shared" si="1"/>
        <v>120</v>
      </c>
      <c r="S17" s="125" t="str">
        <f t="shared" si="3"/>
        <v>Nivel 3</v>
      </c>
      <c r="T17" s="142" t="str">
        <f t="shared" si="2"/>
        <v>Aceptable</v>
      </c>
      <c r="U17" s="99">
        <v>1</v>
      </c>
      <c r="V17" s="281"/>
      <c r="W17" s="281"/>
      <c r="X17" s="281"/>
      <c r="Y17" s="281"/>
      <c r="Z17" s="281"/>
      <c r="AA17" s="250"/>
      <c r="AB17" s="298"/>
    </row>
    <row r="18" spans="1:28" ht="409.5" x14ac:dyDescent="0.25">
      <c r="A18" s="296"/>
      <c r="B18" s="291"/>
      <c r="C18" s="254"/>
      <c r="D18" s="165" t="s">
        <v>276</v>
      </c>
      <c r="E18" s="249"/>
      <c r="F18" s="99" t="s">
        <v>78</v>
      </c>
      <c r="G18" s="166" t="s">
        <v>285</v>
      </c>
      <c r="H18" s="99" t="s">
        <v>80</v>
      </c>
      <c r="I18" s="99" t="s">
        <v>81</v>
      </c>
      <c r="J18" s="99" t="s">
        <v>760</v>
      </c>
      <c r="K18" s="99" t="s">
        <v>210</v>
      </c>
      <c r="L18" s="99" t="s">
        <v>761</v>
      </c>
      <c r="M18" s="99">
        <v>6</v>
      </c>
      <c r="N18" s="99">
        <v>3</v>
      </c>
      <c r="O18" s="124">
        <f t="shared" si="0"/>
        <v>18</v>
      </c>
      <c r="P18" s="125" t="str">
        <f t="shared" ref="P18" si="4">IF(AND(O18&gt;9,O18&lt;21),"ALTO",IF(AND(O18&gt;23),"MUY ALTO",IF(AND(O18&gt;5,O18&lt;9),"MEDIO","BAJO")))</f>
        <v>ALTO</v>
      </c>
      <c r="Q18" s="126">
        <v>10</v>
      </c>
      <c r="R18" s="126">
        <f t="shared" si="1"/>
        <v>180</v>
      </c>
      <c r="S18" s="125" t="str">
        <f t="shared" si="3"/>
        <v>Nivel 2</v>
      </c>
      <c r="T18" s="128" t="str">
        <f t="shared" si="2"/>
        <v>No Aceptable o Aceptable con control específico</v>
      </c>
      <c r="U18" s="99">
        <v>0</v>
      </c>
      <c r="V18" s="99" t="s">
        <v>82</v>
      </c>
      <c r="W18" s="99" t="s">
        <v>39</v>
      </c>
      <c r="X18" s="99"/>
      <c r="Y18" s="99"/>
      <c r="Z18" s="99" t="s">
        <v>121</v>
      </c>
      <c r="AA18" s="167" t="s">
        <v>190</v>
      </c>
      <c r="AB18" s="163" t="s">
        <v>49</v>
      </c>
    </row>
    <row r="19" spans="1:28" ht="135" x14ac:dyDescent="0.25">
      <c r="A19" s="296"/>
      <c r="B19" s="291"/>
      <c r="C19" s="254"/>
      <c r="D19" s="294" t="s">
        <v>284</v>
      </c>
      <c r="E19" s="249"/>
      <c r="F19" s="99" t="s">
        <v>92</v>
      </c>
      <c r="G19" s="99" t="s">
        <v>187</v>
      </c>
      <c r="H19" s="99" t="s">
        <v>86</v>
      </c>
      <c r="I19" s="99" t="s">
        <v>188</v>
      </c>
      <c r="J19" s="123" t="s">
        <v>762</v>
      </c>
      <c r="K19" s="123" t="s">
        <v>763</v>
      </c>
      <c r="L19" s="123" t="s">
        <v>764</v>
      </c>
      <c r="M19" s="99">
        <v>6</v>
      </c>
      <c r="N19" s="99">
        <v>3</v>
      </c>
      <c r="O19" s="124">
        <f t="shared" si="0"/>
        <v>18</v>
      </c>
      <c r="P19" s="125" t="s">
        <v>47</v>
      </c>
      <c r="Q19" s="126">
        <v>10</v>
      </c>
      <c r="R19" s="126">
        <f t="shared" si="1"/>
        <v>180</v>
      </c>
      <c r="S19" s="127" t="str">
        <f t="shared" si="3"/>
        <v>Nivel 2</v>
      </c>
      <c r="T19" s="128" t="str">
        <f t="shared" si="2"/>
        <v>No Aceptable o Aceptable con control específico</v>
      </c>
      <c r="U19" s="99">
        <v>0</v>
      </c>
      <c r="V19" s="129" t="s">
        <v>189</v>
      </c>
      <c r="W19" s="99" t="s">
        <v>56</v>
      </c>
      <c r="X19" s="99"/>
      <c r="Y19" s="99"/>
      <c r="Z19" s="99"/>
      <c r="AA19" s="284" t="s">
        <v>91</v>
      </c>
      <c r="AB19" s="163" t="s">
        <v>49</v>
      </c>
    </row>
    <row r="20" spans="1:28" ht="195" x14ac:dyDescent="0.25">
      <c r="A20" s="296"/>
      <c r="B20" s="291"/>
      <c r="C20" s="254"/>
      <c r="D20" s="294"/>
      <c r="E20" s="249"/>
      <c r="F20" s="99" t="s">
        <v>85</v>
      </c>
      <c r="G20" s="99" t="s">
        <v>191</v>
      </c>
      <c r="H20" s="99" t="s">
        <v>86</v>
      </c>
      <c r="I20" s="99" t="s">
        <v>87</v>
      </c>
      <c r="J20" s="99" t="s">
        <v>88</v>
      </c>
      <c r="K20" s="123" t="s">
        <v>44</v>
      </c>
      <c r="L20" s="123" t="s">
        <v>44</v>
      </c>
      <c r="M20" s="99">
        <v>6</v>
      </c>
      <c r="N20" s="99">
        <v>1</v>
      </c>
      <c r="O20" s="124">
        <f t="shared" si="0"/>
        <v>6</v>
      </c>
      <c r="P20" s="125" t="s">
        <v>72</v>
      </c>
      <c r="Q20" s="126">
        <v>25</v>
      </c>
      <c r="R20" s="126">
        <f t="shared" si="1"/>
        <v>150</v>
      </c>
      <c r="S20" s="127" t="str">
        <f t="shared" si="3"/>
        <v>Nivel 2</v>
      </c>
      <c r="T20" s="128" t="str">
        <f t="shared" si="2"/>
        <v>No Aceptable o Aceptable con control específico</v>
      </c>
      <c r="U20" s="99">
        <v>0</v>
      </c>
      <c r="V20" s="129" t="s">
        <v>89</v>
      </c>
      <c r="W20" s="99" t="s">
        <v>39</v>
      </c>
      <c r="X20" s="99"/>
      <c r="Y20" s="99"/>
      <c r="Z20" s="99" t="s">
        <v>126</v>
      </c>
      <c r="AA20" s="286"/>
      <c r="AB20" s="163"/>
    </row>
    <row r="21" spans="1:28" ht="409.5" x14ac:dyDescent="0.25">
      <c r="A21" s="296"/>
      <c r="B21" s="291"/>
      <c r="C21" s="254"/>
      <c r="D21" s="294"/>
      <c r="E21" s="249"/>
      <c r="F21" s="103" t="s">
        <v>95</v>
      </c>
      <c r="G21" s="99" t="s">
        <v>96</v>
      </c>
      <c r="H21" s="99" t="s">
        <v>97</v>
      </c>
      <c r="I21" s="103" t="s">
        <v>98</v>
      </c>
      <c r="J21" s="130" t="s">
        <v>765</v>
      </c>
      <c r="K21" s="130" t="s">
        <v>44</v>
      </c>
      <c r="L21" s="130" t="s">
        <v>99</v>
      </c>
      <c r="M21" s="102">
        <v>6</v>
      </c>
      <c r="N21" s="103">
        <v>1</v>
      </c>
      <c r="O21" s="104">
        <f t="shared" si="0"/>
        <v>6</v>
      </c>
      <c r="P21" s="105" t="s">
        <v>47</v>
      </c>
      <c r="Q21" s="106">
        <v>100</v>
      </c>
      <c r="R21" s="107">
        <f t="shared" si="1"/>
        <v>600</v>
      </c>
      <c r="S21" s="131" t="s">
        <v>100</v>
      </c>
      <c r="T21" s="133" t="str">
        <f t="shared" si="2"/>
        <v>No Aceptable</v>
      </c>
      <c r="U21" s="110">
        <v>0</v>
      </c>
      <c r="V21" s="132" t="s">
        <v>98</v>
      </c>
      <c r="W21" s="102" t="s">
        <v>39</v>
      </c>
      <c r="X21" s="103" t="s">
        <v>49</v>
      </c>
      <c r="Y21" s="102" t="s">
        <v>49</v>
      </c>
      <c r="Z21" s="103" t="s">
        <v>101</v>
      </c>
      <c r="AA21" s="134" t="s">
        <v>212</v>
      </c>
      <c r="AB21" s="102" t="s">
        <v>49</v>
      </c>
    </row>
    <row r="22" spans="1:28" ht="135" x14ac:dyDescent="0.25">
      <c r="A22" s="297"/>
      <c r="B22" s="292"/>
      <c r="C22" s="255"/>
      <c r="D22" s="294"/>
      <c r="E22" s="249"/>
      <c r="F22" s="103" t="s">
        <v>103</v>
      </c>
      <c r="G22" s="99" t="s">
        <v>104</v>
      </c>
      <c r="H22" s="99" t="s">
        <v>86</v>
      </c>
      <c r="I22" s="103" t="s">
        <v>105</v>
      </c>
      <c r="J22" s="130" t="s">
        <v>44</v>
      </c>
      <c r="K22" s="130" t="s">
        <v>44</v>
      </c>
      <c r="L22" s="130" t="s">
        <v>716</v>
      </c>
      <c r="M22" s="102">
        <v>6</v>
      </c>
      <c r="N22" s="103">
        <v>3</v>
      </c>
      <c r="O22" s="104">
        <f t="shared" si="0"/>
        <v>18</v>
      </c>
      <c r="P22" s="105" t="str">
        <f t="shared" ref="P22" si="5">IF(AND(O22&gt;9,O22&lt;21),"ALTO",IF(AND(O22&gt;23),"MUY ALTO",IF(AND(O22&gt;5,O22&lt;9),"MEDIO","BAJO")))</f>
        <v>ALTO</v>
      </c>
      <c r="Q22" s="106">
        <v>10</v>
      </c>
      <c r="R22" s="107">
        <f t="shared" si="1"/>
        <v>180</v>
      </c>
      <c r="S22" s="135" t="str">
        <f t="shared" si="3"/>
        <v>Nivel 2</v>
      </c>
      <c r="T22" s="109" t="str">
        <f t="shared" si="2"/>
        <v>No Aceptable o Aceptable con control específico</v>
      </c>
      <c r="U22" s="110">
        <v>0</v>
      </c>
      <c r="V22" s="111" t="s">
        <v>106</v>
      </c>
      <c r="W22" s="102" t="s">
        <v>56</v>
      </c>
      <c r="X22" s="103" t="s">
        <v>49</v>
      </c>
      <c r="Y22" s="102" t="s">
        <v>49</v>
      </c>
      <c r="Z22" s="103"/>
      <c r="AA22" s="115" t="s">
        <v>398</v>
      </c>
      <c r="AB22" s="102" t="s">
        <v>49</v>
      </c>
    </row>
    <row r="23" spans="1:28" x14ac:dyDescent="0.25">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8"/>
      <c r="AB23" s="51"/>
    </row>
  </sheetData>
  <mergeCells count="44">
    <mergeCell ref="A7:P7"/>
    <mergeCell ref="Q7:AB7"/>
    <mergeCell ref="A12:A22"/>
    <mergeCell ref="AB14:AB17"/>
    <mergeCell ref="I14:I17"/>
    <mergeCell ref="A1:F4"/>
    <mergeCell ref="G1:Z1"/>
    <mergeCell ref="G2:Z4"/>
    <mergeCell ref="AA2:AB2"/>
    <mergeCell ref="AA3:AB3"/>
    <mergeCell ref="AA4:AB4"/>
    <mergeCell ref="A8:E8"/>
    <mergeCell ref="F8:K8"/>
    <mergeCell ref="L8:P8"/>
    <mergeCell ref="Q8:AB8"/>
    <mergeCell ref="A5:AB5"/>
    <mergeCell ref="A6:P6"/>
    <mergeCell ref="Q6:AB6"/>
    <mergeCell ref="A9:AB9"/>
    <mergeCell ref="A10:A11"/>
    <mergeCell ref="B10:B11"/>
    <mergeCell ref="C10:C11"/>
    <mergeCell ref="D10:D11"/>
    <mergeCell ref="E10:E11"/>
    <mergeCell ref="F10:H10"/>
    <mergeCell ref="I10:I11"/>
    <mergeCell ref="J10:L10"/>
    <mergeCell ref="M10:S10"/>
    <mergeCell ref="U10:W10"/>
    <mergeCell ref="X10:AB10"/>
    <mergeCell ref="AA19:AA20"/>
    <mergeCell ref="W14:W17"/>
    <mergeCell ref="X14:X17"/>
    <mergeCell ref="Y14:Y17"/>
    <mergeCell ref="Z14:Z17"/>
    <mergeCell ref="AA14:AA17"/>
    <mergeCell ref="B12:B22"/>
    <mergeCell ref="C12:C22"/>
    <mergeCell ref="D12:D13"/>
    <mergeCell ref="E12:E22"/>
    <mergeCell ref="V14:V17"/>
    <mergeCell ref="D16:D17"/>
    <mergeCell ref="D19:D22"/>
    <mergeCell ref="D14:D15"/>
  </mergeCells>
  <conditionalFormatting sqref="P12:P20">
    <cfRule type="containsText" dxfId="789" priority="30" operator="containsText" text="MUY ALTO">
      <formula>NOT(ISERROR(SEARCH("MUY ALTO",P12)))</formula>
    </cfRule>
    <cfRule type="containsText" dxfId="788" priority="31" operator="containsText" text="ALTO">
      <formula>NOT(ISERROR(SEARCH("ALTO",P12)))</formula>
    </cfRule>
    <cfRule type="containsText" dxfId="787" priority="32" operator="containsText" text="MEDIO">
      <formula>NOT(ISERROR(SEARCH("MEDIO",P12)))</formula>
    </cfRule>
    <cfRule type="containsText" dxfId="786" priority="33" operator="containsText" text="BAJO">
      <formula>NOT(ISERROR(SEARCH("BAJO",P12)))</formula>
    </cfRule>
  </conditionalFormatting>
  <conditionalFormatting sqref="S12:S20">
    <cfRule type="containsText" dxfId="785" priority="23" operator="containsText" text="Nivel 3">
      <formula>NOT(ISERROR(SEARCH("Nivel 3",S12)))</formula>
    </cfRule>
    <cfRule type="containsText" dxfId="784" priority="24" operator="containsText" text="Nivel 2">
      <formula>NOT(ISERROR(SEARCH("Nivel 2",S12)))</formula>
    </cfRule>
    <cfRule type="containsText" dxfId="783" priority="25" operator="containsText" text="Nivel 4">
      <formula>NOT(ISERROR(SEARCH("Nivel 4",S12)))</formula>
    </cfRule>
    <cfRule type="containsText" priority="26" operator="containsText" text="Nivel 4">
      <formula>NOT(ISERROR(SEARCH("Nivel 4",S12)))</formula>
    </cfRule>
    <cfRule type="containsText" dxfId="782" priority="27" operator="containsText" text="Nivel 3">
      <formula>NOT(ISERROR(SEARCH("Nivel 3",S12)))</formula>
    </cfRule>
    <cfRule type="containsText" dxfId="781" priority="28" operator="containsText" text="Nivel 3">
      <formula>NOT(ISERROR(SEARCH("Nivel 3",S12)))</formula>
    </cfRule>
    <cfRule type="containsText" dxfId="780" priority="29" operator="containsText" text="Nivel 1">
      <formula>NOT(ISERROR(SEARCH("Nivel 1",S12)))</formula>
    </cfRule>
  </conditionalFormatting>
  <conditionalFormatting sqref="P22">
    <cfRule type="containsText" dxfId="779" priority="19" operator="containsText" text="MUY ALTO">
      <formula>NOT(ISERROR(SEARCH("MUY ALTO",P22)))</formula>
    </cfRule>
    <cfRule type="containsText" dxfId="778" priority="20" operator="containsText" text="ALTO">
      <formula>NOT(ISERROR(SEARCH("ALTO",P22)))</formula>
    </cfRule>
    <cfRule type="containsText" dxfId="777" priority="21" operator="containsText" text="MEDIO">
      <formula>NOT(ISERROR(SEARCH("MEDIO",P22)))</formula>
    </cfRule>
    <cfRule type="containsText" dxfId="776" priority="22" operator="containsText" text="BAJO">
      <formula>NOT(ISERROR(SEARCH("BAJO",P22)))</formula>
    </cfRule>
  </conditionalFormatting>
  <conditionalFormatting sqref="S22">
    <cfRule type="containsText" dxfId="775" priority="12" operator="containsText" text="Nivel 3">
      <formula>NOT(ISERROR(SEARCH("Nivel 3",S22)))</formula>
    </cfRule>
    <cfRule type="containsText" dxfId="774" priority="13" operator="containsText" text="Nivel 2">
      <formula>NOT(ISERROR(SEARCH("Nivel 2",S22)))</formula>
    </cfRule>
    <cfRule type="containsText" dxfId="773" priority="14" operator="containsText" text="Nivel 4">
      <formula>NOT(ISERROR(SEARCH("Nivel 4",S22)))</formula>
    </cfRule>
    <cfRule type="containsText" priority="15" operator="containsText" text="Nivel 4">
      <formula>NOT(ISERROR(SEARCH("Nivel 4",S22)))</formula>
    </cfRule>
    <cfRule type="containsText" dxfId="772" priority="16" operator="containsText" text="Nivel 3">
      <formula>NOT(ISERROR(SEARCH("Nivel 3",S22)))</formula>
    </cfRule>
    <cfRule type="containsText" dxfId="771" priority="17" operator="containsText" text="Nivel 3">
      <formula>NOT(ISERROR(SEARCH("Nivel 3",S22)))</formula>
    </cfRule>
    <cfRule type="containsText" dxfId="770" priority="18" operator="containsText" text="Nivel 1">
      <formula>NOT(ISERROR(SEARCH("Nivel 1",S22)))</formula>
    </cfRule>
  </conditionalFormatting>
  <conditionalFormatting sqref="P21">
    <cfRule type="containsText" dxfId="769" priority="8" operator="containsText" text="MUY ALTO">
      <formula>NOT(ISERROR(SEARCH("MUY ALTO",P21)))</formula>
    </cfRule>
    <cfRule type="containsText" dxfId="768" priority="9" operator="containsText" text="ALTO">
      <formula>NOT(ISERROR(SEARCH("ALTO",P21)))</formula>
    </cfRule>
    <cfRule type="containsText" dxfId="767" priority="10" operator="containsText" text="MEDIO">
      <formula>NOT(ISERROR(SEARCH("MEDIO",P21)))</formula>
    </cfRule>
    <cfRule type="containsText" dxfId="766" priority="11" operator="containsText" text="BAJO">
      <formula>NOT(ISERROR(SEARCH("BAJO",P21)))</formula>
    </cfRule>
  </conditionalFormatting>
  <conditionalFormatting sqref="S21">
    <cfRule type="containsText" dxfId="765" priority="1" operator="containsText" text="Nivel 3">
      <formula>NOT(ISERROR(SEARCH("Nivel 3",S21)))</formula>
    </cfRule>
    <cfRule type="containsText" dxfId="764" priority="2" operator="containsText" text="Nivel 2">
      <formula>NOT(ISERROR(SEARCH("Nivel 2",S21)))</formula>
    </cfRule>
    <cfRule type="containsText" dxfId="763" priority="3" operator="containsText" text="Nivel 4">
      <formula>NOT(ISERROR(SEARCH("Nivel 4",S21)))</formula>
    </cfRule>
    <cfRule type="containsText" priority="4" operator="containsText" text="Nivel 4">
      <formula>NOT(ISERROR(SEARCH("Nivel 4",S21)))</formula>
    </cfRule>
    <cfRule type="containsText" dxfId="762" priority="5" operator="containsText" text="Nivel 3">
      <formula>NOT(ISERROR(SEARCH("Nivel 3",S21)))</formula>
    </cfRule>
    <cfRule type="containsText" dxfId="761" priority="6" operator="containsText" text="Nivel 3">
      <formula>NOT(ISERROR(SEARCH("Nivel 3",S21)))</formula>
    </cfRule>
    <cfRule type="containsText" dxfId="760" priority="7" operator="containsText" text="Nivel 1">
      <formula>NOT(ISERROR(SEARCH("Nivel 1",S21)))</formula>
    </cfRule>
  </conditionalFormatting>
  <dataValidations count="6">
    <dataValidation type="list" allowBlank="1" showInputMessage="1" showErrorMessage="1" sqref="Q21">
      <formula1>NV</formula1>
    </dataValidation>
    <dataValidation type="list" allowBlank="1" showInputMessage="1" showErrorMessage="1" sqref="N21:N22">
      <formula1>NE</formula1>
    </dataValidation>
    <dataValidation type="list" allowBlank="1" showInputMessage="1" showErrorMessage="1" sqref="M12:M22">
      <formula1>ND</formula1>
    </dataValidation>
    <dataValidation type="list" allowBlank="1" showInputMessage="1" showErrorMessage="1" sqref="N12:N20">
      <formula1>NI</formula1>
    </dataValidation>
    <dataValidation type="list" allowBlank="1" showInputMessage="1" showErrorMessage="1" sqref="Q12:Q20 Q22">
      <formula1>NC</formula1>
    </dataValidation>
    <dataValidation type="list" allowBlank="1" showInputMessage="1" showErrorMessage="1" sqref="H12:H22">
      <formula1>ri</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24" workbookViewId="0">
      <selection activeCell="L24" sqref="L24"/>
    </sheetView>
  </sheetViews>
  <sheetFormatPr baseColWidth="10" defaultRowHeight="15" x14ac:dyDescent="0.25"/>
  <cols>
    <col min="28" max="28" width="14.42578125" customWidth="1"/>
  </cols>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5" customHeight="1"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5" customHeight="1"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 customHeight="1" x14ac:dyDescent="0.25">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8" customHeight="1" x14ac:dyDescent="0.25">
      <c r="A7" s="188" t="s">
        <v>2</v>
      </c>
      <c r="B7" s="188"/>
      <c r="C7" s="188"/>
      <c r="D7" s="188"/>
      <c r="E7" s="188"/>
      <c r="F7" s="188"/>
      <c r="G7" s="188"/>
      <c r="H7" s="188"/>
      <c r="I7" s="188"/>
      <c r="J7" s="188"/>
      <c r="K7" s="188"/>
      <c r="L7" s="188"/>
      <c r="M7" s="188"/>
      <c r="N7" s="188"/>
      <c r="O7" s="188"/>
      <c r="P7" s="188"/>
      <c r="Q7" s="288" t="s">
        <v>251</v>
      </c>
      <c r="R7" s="191"/>
      <c r="S7" s="191"/>
      <c r="T7" s="191"/>
      <c r="U7" s="191"/>
      <c r="V7" s="191"/>
      <c r="W7" s="191"/>
      <c r="X7" s="191"/>
      <c r="Y7" s="191"/>
      <c r="Z7" s="191"/>
      <c r="AA7" s="191"/>
      <c r="AB7" s="289"/>
    </row>
    <row r="8" spans="1:28" ht="20.25" customHeight="1" x14ac:dyDescent="0.25">
      <c r="A8" s="221" t="s">
        <v>497</v>
      </c>
      <c r="B8" s="221"/>
      <c r="C8" s="221"/>
      <c r="D8" s="221"/>
      <c r="E8" s="221"/>
      <c r="F8" s="222" t="s">
        <v>503</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8.75" customHeight="1" thickBot="1" x14ac:dyDescent="0.3">
      <c r="A9" s="300"/>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2"/>
    </row>
    <row r="10" spans="1:28" ht="32.25" customHeight="1"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303"/>
      <c r="B11" s="304"/>
      <c r="C11" s="304"/>
      <c r="D11" s="304"/>
      <c r="E11" s="304"/>
      <c r="F11" s="79" t="s">
        <v>15</v>
      </c>
      <c r="G11" s="79" t="s">
        <v>16</v>
      </c>
      <c r="H11" s="79" t="s">
        <v>17</v>
      </c>
      <c r="I11" s="304"/>
      <c r="J11" s="79" t="s">
        <v>18</v>
      </c>
      <c r="K11" s="79"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102" x14ac:dyDescent="0.25">
      <c r="A12" s="209" t="s">
        <v>312</v>
      </c>
      <c r="B12" s="200" t="s">
        <v>192</v>
      </c>
      <c r="C12" s="212" t="s">
        <v>114</v>
      </c>
      <c r="D12" s="212" t="s">
        <v>298</v>
      </c>
      <c r="E12" s="218" t="s">
        <v>39</v>
      </c>
      <c r="F12" s="37" t="s">
        <v>40</v>
      </c>
      <c r="G12" s="37" t="s">
        <v>193</v>
      </c>
      <c r="H12" s="37" t="s">
        <v>42</v>
      </c>
      <c r="I12" s="6" t="s">
        <v>115</v>
      </c>
      <c r="J12" s="6" t="s">
        <v>44</v>
      </c>
      <c r="K12" s="6" t="s">
        <v>45</v>
      </c>
      <c r="L12" s="37" t="s">
        <v>766</v>
      </c>
      <c r="M12" s="37">
        <v>6</v>
      </c>
      <c r="N12" s="37">
        <v>2</v>
      </c>
      <c r="O12" s="20">
        <f t="shared" ref="O12:O21" si="0">M12*N12</f>
        <v>12</v>
      </c>
      <c r="P12" s="21" t="s">
        <v>47</v>
      </c>
      <c r="Q12" s="22">
        <v>25</v>
      </c>
      <c r="R12" s="22">
        <f t="shared" ref="R12:R21" si="1">O12*Q12</f>
        <v>300</v>
      </c>
      <c r="S12" s="21" t="str">
        <f>IF(AND(R12&gt;149,R12&lt;501),"Nivel 2",IF(AND(R12&gt;599),"Nivel 1",IF(AND(R12&gt;39,R12&lt;121),"Nivel 3","Nivel 4")))</f>
        <v>Nivel 2</v>
      </c>
      <c r="T12" s="24" t="str">
        <f t="shared" ref="T12:T21" si="2">IF(AND(R12&gt;149,R12&lt;501),"No Aceptable o Aceptable con control específico",IF(AND(R12&gt;599),"No Aceptable",IF(AND(R12&gt;39,R12&lt;121),"Aceptable","Aceptable")))</f>
        <v>No Aceptable o Aceptable con control específico</v>
      </c>
      <c r="U12" s="37">
        <v>0</v>
      </c>
      <c r="V12" s="37" t="s">
        <v>208</v>
      </c>
      <c r="W12" s="37" t="s">
        <v>39</v>
      </c>
      <c r="X12" s="37" t="s">
        <v>49</v>
      </c>
      <c r="Y12" s="37" t="s">
        <v>49</v>
      </c>
      <c r="Z12" s="37" t="s">
        <v>49</v>
      </c>
      <c r="AA12" s="208" t="s">
        <v>489</v>
      </c>
      <c r="AB12" s="184" t="s">
        <v>50</v>
      </c>
    </row>
    <row r="13" spans="1:28" ht="51" x14ac:dyDescent="0.25">
      <c r="A13" s="210"/>
      <c r="B13" s="201"/>
      <c r="C13" s="213"/>
      <c r="D13" s="213"/>
      <c r="E13" s="219"/>
      <c r="F13" s="37" t="s">
        <v>51</v>
      </c>
      <c r="G13" s="37" t="s">
        <v>467</v>
      </c>
      <c r="H13" s="37" t="s">
        <v>42</v>
      </c>
      <c r="I13" s="37" t="s">
        <v>179</v>
      </c>
      <c r="J13" s="6" t="s">
        <v>44</v>
      </c>
      <c r="K13" s="6" t="s">
        <v>767</v>
      </c>
      <c r="L13" s="6" t="s">
        <v>299</v>
      </c>
      <c r="M13" s="37">
        <v>10</v>
      </c>
      <c r="N13" s="37">
        <v>4</v>
      </c>
      <c r="O13" s="20">
        <f t="shared" si="0"/>
        <v>40</v>
      </c>
      <c r="P13" s="21" t="s">
        <v>289</v>
      </c>
      <c r="Q13" s="22">
        <v>100</v>
      </c>
      <c r="R13" s="22">
        <f t="shared" si="1"/>
        <v>4000</v>
      </c>
      <c r="S13" s="21" t="str">
        <f>IF(AND(R13&gt;149,R13&lt;501),"Nivel 2",IF(AND(R13&gt;599),"Nivel 1",IF(AND(R13&gt;39,R13&lt;121),"Nivel 3","Nivel 4")))</f>
        <v>Nivel 1</v>
      </c>
      <c r="T13" s="24" t="str">
        <f t="shared" si="2"/>
        <v>No Aceptable</v>
      </c>
      <c r="U13" s="37">
        <v>0</v>
      </c>
      <c r="V13" s="37" t="s">
        <v>209</v>
      </c>
      <c r="W13" s="37" t="s">
        <v>39</v>
      </c>
      <c r="X13" s="37" t="s">
        <v>49</v>
      </c>
      <c r="Y13" s="37" t="s">
        <v>49</v>
      </c>
      <c r="Z13" s="37" t="s">
        <v>49</v>
      </c>
      <c r="AA13" s="208"/>
      <c r="AB13" s="184"/>
    </row>
    <row r="14" spans="1:28" ht="229.5" x14ac:dyDescent="0.25">
      <c r="A14" s="210"/>
      <c r="B14" s="201"/>
      <c r="C14" s="213"/>
      <c r="D14" s="213"/>
      <c r="E14" s="219"/>
      <c r="F14" s="37" t="s">
        <v>195</v>
      </c>
      <c r="G14" s="37" t="s">
        <v>194</v>
      </c>
      <c r="H14" s="37" t="s">
        <v>42</v>
      </c>
      <c r="I14" s="35" t="s">
        <v>52</v>
      </c>
      <c r="J14" s="6" t="s">
        <v>44</v>
      </c>
      <c r="K14" s="6" t="s">
        <v>768</v>
      </c>
      <c r="L14" s="6" t="s">
        <v>300</v>
      </c>
      <c r="M14" s="37">
        <v>10</v>
      </c>
      <c r="N14" s="37">
        <v>4</v>
      </c>
      <c r="O14" s="20">
        <v>40</v>
      </c>
      <c r="P14" s="53" t="s">
        <v>301</v>
      </c>
      <c r="Q14" s="22">
        <v>100</v>
      </c>
      <c r="R14" s="22">
        <v>4000</v>
      </c>
      <c r="S14" s="53" t="s">
        <v>302</v>
      </c>
      <c r="T14" s="24" t="s">
        <v>196</v>
      </c>
      <c r="U14" s="37">
        <v>0</v>
      </c>
      <c r="V14" s="37" t="s">
        <v>303</v>
      </c>
      <c r="W14" s="37" t="s">
        <v>39</v>
      </c>
      <c r="X14" s="37" t="s">
        <v>49</v>
      </c>
      <c r="Y14" s="37" t="s">
        <v>49</v>
      </c>
      <c r="Z14" s="37" t="s">
        <v>49</v>
      </c>
      <c r="AA14" s="35" t="s">
        <v>197</v>
      </c>
      <c r="AB14" s="38" t="s">
        <v>304</v>
      </c>
    </row>
    <row r="15" spans="1:28" ht="127.5" x14ac:dyDescent="0.25">
      <c r="A15" s="210"/>
      <c r="B15" s="201"/>
      <c r="C15" s="213"/>
      <c r="D15" s="213"/>
      <c r="E15" s="219"/>
      <c r="F15" s="37" t="s">
        <v>199</v>
      </c>
      <c r="G15" s="37" t="s">
        <v>200</v>
      </c>
      <c r="H15" s="37" t="s">
        <v>146</v>
      </c>
      <c r="I15" s="37" t="s">
        <v>201</v>
      </c>
      <c r="J15" s="6" t="s">
        <v>44</v>
      </c>
      <c r="K15" s="6" t="s">
        <v>769</v>
      </c>
      <c r="L15" s="6" t="s">
        <v>198</v>
      </c>
      <c r="M15" s="37">
        <v>6</v>
      </c>
      <c r="N15" s="37">
        <v>2</v>
      </c>
      <c r="O15" s="20">
        <v>12</v>
      </c>
      <c r="P15" s="21" t="s">
        <v>47</v>
      </c>
      <c r="Q15" s="22">
        <v>10</v>
      </c>
      <c r="R15" s="22">
        <v>120</v>
      </c>
      <c r="S15" s="21" t="s">
        <v>148</v>
      </c>
      <c r="T15" s="36" t="s">
        <v>149</v>
      </c>
      <c r="U15" s="37">
        <v>0</v>
      </c>
      <c r="V15" s="37" t="s">
        <v>202</v>
      </c>
      <c r="W15" s="37" t="s">
        <v>56</v>
      </c>
      <c r="X15" s="37" t="s">
        <v>49</v>
      </c>
      <c r="Y15" s="37" t="s">
        <v>49</v>
      </c>
      <c r="Z15" s="37" t="s">
        <v>49</v>
      </c>
      <c r="AA15" s="25" t="s">
        <v>203</v>
      </c>
      <c r="AB15" s="38" t="s">
        <v>198</v>
      </c>
    </row>
    <row r="16" spans="1:28" ht="114.75" x14ac:dyDescent="0.25">
      <c r="A16" s="210"/>
      <c r="B16" s="201"/>
      <c r="C16" s="213"/>
      <c r="D16" s="213"/>
      <c r="E16" s="219"/>
      <c r="F16" s="37" t="s">
        <v>60</v>
      </c>
      <c r="G16" s="37" t="s">
        <v>61</v>
      </c>
      <c r="H16" s="37" t="s">
        <v>62</v>
      </c>
      <c r="I16" s="189" t="s">
        <v>63</v>
      </c>
      <c r="J16" s="37" t="s">
        <v>210</v>
      </c>
      <c r="K16" s="37" t="s">
        <v>210</v>
      </c>
      <c r="L16" s="37" t="s">
        <v>770</v>
      </c>
      <c r="M16" s="37">
        <v>6</v>
      </c>
      <c r="N16" s="37">
        <v>2</v>
      </c>
      <c r="O16" s="20">
        <f t="shared" si="0"/>
        <v>12</v>
      </c>
      <c r="P16" s="21" t="s">
        <v>47</v>
      </c>
      <c r="Q16" s="22">
        <v>10</v>
      </c>
      <c r="R16" s="22">
        <f t="shared" si="1"/>
        <v>120</v>
      </c>
      <c r="S16" s="21" t="str">
        <f>IF(AND(R16&gt;149,R16&lt;501),"Nivel 2",IF(AND(R16&gt;599),"Nivel 1",IF(AND(R16&gt;39,R16&lt;121),"Nivel 3","Nivel 4")))</f>
        <v>Nivel 3</v>
      </c>
      <c r="T16" s="36" t="str">
        <f t="shared" si="2"/>
        <v>Aceptable</v>
      </c>
      <c r="U16" s="37">
        <v>0</v>
      </c>
      <c r="V16" s="207" t="s">
        <v>64</v>
      </c>
      <c r="W16" s="207" t="s">
        <v>39</v>
      </c>
      <c r="X16" s="207" t="s">
        <v>49</v>
      </c>
      <c r="Y16" s="207" t="s">
        <v>49</v>
      </c>
      <c r="Z16" s="207" t="s">
        <v>49</v>
      </c>
      <c r="AA16" s="208" t="s">
        <v>117</v>
      </c>
      <c r="AB16" s="184" t="s">
        <v>49</v>
      </c>
    </row>
    <row r="17" spans="1:28" ht="102" x14ac:dyDescent="0.25">
      <c r="A17" s="210"/>
      <c r="B17" s="201"/>
      <c r="C17" s="213"/>
      <c r="D17" s="213"/>
      <c r="E17" s="219"/>
      <c r="F17" s="37" t="s">
        <v>66</v>
      </c>
      <c r="G17" s="37" t="s">
        <v>118</v>
      </c>
      <c r="H17" s="37" t="s">
        <v>62</v>
      </c>
      <c r="I17" s="206"/>
      <c r="J17" s="6" t="s">
        <v>44</v>
      </c>
      <c r="K17" s="6" t="s">
        <v>746</v>
      </c>
      <c r="L17" s="6" t="s">
        <v>771</v>
      </c>
      <c r="M17" s="37">
        <v>6</v>
      </c>
      <c r="N17" s="37">
        <v>2</v>
      </c>
      <c r="O17" s="20">
        <f t="shared" si="0"/>
        <v>12</v>
      </c>
      <c r="P17" s="21" t="str">
        <f t="shared" ref="P17" si="3">IF(AND(O17&gt;9,O17&lt;21),"ALTO",IF(AND(O17&gt;23),"MUY ALTO",IF(AND(O17&gt;5,O17&lt;9),"MEDIO","BAJO")))</f>
        <v>ALTO</v>
      </c>
      <c r="Q17" s="22">
        <v>10</v>
      </c>
      <c r="R17" s="22">
        <f t="shared" si="1"/>
        <v>120</v>
      </c>
      <c r="S17" s="21" t="str">
        <f t="shared" ref="S17:S21" si="4">IF(AND(R17&gt;149,R17&lt;501),"Nivel 2",IF(AND(R17&gt;599),"Nivel 1",IF(AND(R17&gt;39,R17&lt;121),"Nivel 3","Nivel 4")))</f>
        <v>Nivel 3</v>
      </c>
      <c r="T17" s="36" t="str">
        <f t="shared" si="2"/>
        <v>Aceptable</v>
      </c>
      <c r="U17" s="37">
        <v>0</v>
      </c>
      <c r="V17" s="207"/>
      <c r="W17" s="207"/>
      <c r="X17" s="207"/>
      <c r="Y17" s="207"/>
      <c r="Z17" s="207"/>
      <c r="AA17" s="208"/>
      <c r="AB17" s="184"/>
    </row>
    <row r="18" spans="1:28" ht="51" x14ac:dyDescent="0.25">
      <c r="A18" s="210"/>
      <c r="B18" s="201"/>
      <c r="C18" s="213"/>
      <c r="D18" s="213"/>
      <c r="E18" s="219"/>
      <c r="F18" s="37" t="s">
        <v>68</v>
      </c>
      <c r="G18" s="37" t="s">
        <v>69</v>
      </c>
      <c r="H18" s="37" t="s">
        <v>62</v>
      </c>
      <c r="I18" s="206"/>
      <c r="J18" s="6" t="s">
        <v>70</v>
      </c>
      <c r="K18" s="6" t="s">
        <v>44</v>
      </c>
      <c r="L18" s="6" t="s">
        <v>71</v>
      </c>
      <c r="M18" s="37">
        <v>6</v>
      </c>
      <c r="N18" s="37">
        <v>1</v>
      </c>
      <c r="O18" s="20">
        <f t="shared" si="0"/>
        <v>6</v>
      </c>
      <c r="P18" s="21" t="s">
        <v>72</v>
      </c>
      <c r="Q18" s="22">
        <v>10</v>
      </c>
      <c r="R18" s="22">
        <f t="shared" si="1"/>
        <v>60</v>
      </c>
      <c r="S18" s="21" t="str">
        <f t="shared" si="4"/>
        <v>Nivel 3</v>
      </c>
      <c r="T18" s="36" t="str">
        <f t="shared" si="2"/>
        <v>Aceptable</v>
      </c>
      <c r="U18" s="37">
        <v>0</v>
      </c>
      <c r="V18" s="207"/>
      <c r="W18" s="207"/>
      <c r="X18" s="207"/>
      <c r="Y18" s="207"/>
      <c r="Z18" s="207"/>
      <c r="AA18" s="208"/>
      <c r="AB18" s="184"/>
    </row>
    <row r="19" spans="1:28" ht="140.25" x14ac:dyDescent="0.25">
      <c r="A19" s="210"/>
      <c r="B19" s="201"/>
      <c r="C19" s="213"/>
      <c r="D19" s="213"/>
      <c r="E19" s="219"/>
      <c r="F19" s="37" t="s">
        <v>73</v>
      </c>
      <c r="G19" s="37" t="s">
        <v>119</v>
      </c>
      <c r="H19" s="37" t="s">
        <v>62</v>
      </c>
      <c r="I19" s="206"/>
      <c r="J19" s="6" t="s">
        <v>44</v>
      </c>
      <c r="K19" s="6" t="s">
        <v>757</v>
      </c>
      <c r="L19" s="6" t="s">
        <v>772</v>
      </c>
      <c r="M19" s="37">
        <v>6</v>
      </c>
      <c r="N19" s="37">
        <v>1</v>
      </c>
      <c r="O19" s="20">
        <f t="shared" si="0"/>
        <v>6</v>
      </c>
      <c r="P19" s="21" t="s">
        <v>72</v>
      </c>
      <c r="Q19" s="22">
        <v>10</v>
      </c>
      <c r="R19" s="22">
        <f t="shared" si="1"/>
        <v>60</v>
      </c>
      <c r="S19" s="21" t="str">
        <f t="shared" si="4"/>
        <v>Nivel 3</v>
      </c>
      <c r="T19" s="36" t="str">
        <f t="shared" si="2"/>
        <v>Aceptable</v>
      </c>
      <c r="U19" s="37">
        <v>0</v>
      </c>
      <c r="V19" s="207"/>
      <c r="W19" s="207"/>
      <c r="X19" s="207"/>
      <c r="Y19" s="207"/>
      <c r="Z19" s="207"/>
      <c r="AA19" s="208"/>
      <c r="AB19" s="184"/>
    </row>
    <row r="20" spans="1:28" ht="102" x14ac:dyDescent="0.25">
      <c r="A20" s="210"/>
      <c r="B20" s="201"/>
      <c r="C20" s="213"/>
      <c r="D20" s="213"/>
      <c r="E20" s="219"/>
      <c r="F20" s="37" t="s">
        <v>75</v>
      </c>
      <c r="G20" s="37" t="s">
        <v>204</v>
      </c>
      <c r="H20" s="37" t="s">
        <v>62</v>
      </c>
      <c r="I20" s="206"/>
      <c r="J20" s="6" t="s">
        <v>210</v>
      </c>
      <c r="K20" s="6" t="s">
        <v>210</v>
      </c>
      <c r="L20" s="6" t="s">
        <v>773</v>
      </c>
      <c r="M20" s="37">
        <v>6</v>
      </c>
      <c r="N20" s="37">
        <v>2</v>
      </c>
      <c r="O20" s="20">
        <f t="shared" si="0"/>
        <v>12</v>
      </c>
      <c r="P20" s="21" t="s">
        <v>47</v>
      </c>
      <c r="Q20" s="22">
        <v>10</v>
      </c>
      <c r="R20" s="22">
        <f t="shared" si="1"/>
        <v>120</v>
      </c>
      <c r="S20" s="21" t="str">
        <f t="shared" si="4"/>
        <v>Nivel 3</v>
      </c>
      <c r="T20" s="36" t="str">
        <f t="shared" si="2"/>
        <v>Aceptable</v>
      </c>
      <c r="U20" s="37">
        <v>0</v>
      </c>
      <c r="V20" s="207"/>
      <c r="W20" s="207"/>
      <c r="X20" s="207"/>
      <c r="Y20" s="207"/>
      <c r="Z20" s="207"/>
      <c r="AA20" s="208"/>
      <c r="AB20" s="184"/>
    </row>
    <row r="21" spans="1:28" ht="409.5" x14ac:dyDescent="0.25">
      <c r="A21" s="210"/>
      <c r="B21" s="201"/>
      <c r="C21" s="213"/>
      <c r="D21" s="213"/>
      <c r="E21" s="219"/>
      <c r="F21" s="37" t="s">
        <v>78</v>
      </c>
      <c r="G21" s="25" t="s">
        <v>205</v>
      </c>
      <c r="H21" s="37" t="s">
        <v>80</v>
      </c>
      <c r="I21" s="35" t="s">
        <v>81</v>
      </c>
      <c r="J21" s="37" t="s">
        <v>774</v>
      </c>
      <c r="K21" s="37" t="s">
        <v>775</v>
      </c>
      <c r="L21" s="37" t="s">
        <v>776</v>
      </c>
      <c r="M21" s="37">
        <v>2</v>
      </c>
      <c r="N21" s="37">
        <v>2</v>
      </c>
      <c r="O21" s="20">
        <f t="shared" si="0"/>
        <v>4</v>
      </c>
      <c r="P21" s="21" t="s">
        <v>156</v>
      </c>
      <c r="Q21" s="22">
        <v>10</v>
      </c>
      <c r="R21" s="22">
        <f t="shared" si="1"/>
        <v>40</v>
      </c>
      <c r="S21" s="21" t="str">
        <f t="shared" si="4"/>
        <v>Nivel 3</v>
      </c>
      <c r="T21" s="36" t="str">
        <f t="shared" si="2"/>
        <v>Aceptable</v>
      </c>
      <c r="U21" s="37">
        <v>0</v>
      </c>
      <c r="V21" s="35" t="s">
        <v>82</v>
      </c>
      <c r="W21" s="37" t="s">
        <v>39</v>
      </c>
      <c r="X21" s="37" t="s">
        <v>49</v>
      </c>
      <c r="Y21" s="37" t="s">
        <v>49</v>
      </c>
      <c r="Z21" s="37" t="s">
        <v>206</v>
      </c>
      <c r="AA21" s="35" t="s">
        <v>122</v>
      </c>
      <c r="AB21" s="38" t="s">
        <v>49</v>
      </c>
    </row>
    <row r="22" spans="1:28" x14ac:dyDescent="0.25">
      <c r="A22" s="210"/>
      <c r="B22" s="201"/>
      <c r="C22" s="213"/>
      <c r="D22" s="213"/>
      <c r="E22" s="219"/>
      <c r="F22" s="37"/>
      <c r="G22" s="37"/>
      <c r="H22" s="37"/>
      <c r="I22" s="37"/>
      <c r="J22" s="6"/>
      <c r="K22" s="6"/>
      <c r="L22" s="6"/>
      <c r="M22" s="37"/>
      <c r="N22" s="37"/>
      <c r="O22" s="20"/>
      <c r="P22" s="21"/>
      <c r="Q22" s="22"/>
      <c r="R22" s="22"/>
      <c r="S22" s="21"/>
      <c r="T22" s="36"/>
      <c r="U22" s="37"/>
      <c r="V22" s="37"/>
      <c r="W22" s="37"/>
      <c r="X22" s="37"/>
      <c r="Y22" s="37"/>
      <c r="Z22" s="37"/>
      <c r="AA22" s="25"/>
      <c r="AB22" s="38"/>
    </row>
    <row r="23" spans="1:28" ht="409.5" x14ac:dyDescent="0.25">
      <c r="A23" s="210"/>
      <c r="B23" s="201"/>
      <c r="C23" s="213"/>
      <c r="D23" s="213"/>
      <c r="E23" s="219"/>
      <c r="F23" s="8" t="s">
        <v>95</v>
      </c>
      <c r="G23" s="37" t="s">
        <v>96</v>
      </c>
      <c r="H23" s="37" t="s">
        <v>97</v>
      </c>
      <c r="I23" s="8" t="s">
        <v>98</v>
      </c>
      <c r="J23" s="26" t="s">
        <v>210</v>
      </c>
      <c r="K23" s="26" t="s">
        <v>777</v>
      </c>
      <c r="L23" s="26" t="s">
        <v>99</v>
      </c>
      <c r="M23" s="7">
        <v>6</v>
      </c>
      <c r="N23" s="8">
        <v>1</v>
      </c>
      <c r="O23" s="9">
        <f t="shared" ref="O23:O24" si="5">M23*N23</f>
        <v>6</v>
      </c>
      <c r="P23" s="10" t="s">
        <v>72</v>
      </c>
      <c r="Q23" s="11">
        <v>100</v>
      </c>
      <c r="R23" s="12">
        <f t="shared" ref="R23:R24" si="6">O23*Q23</f>
        <v>600</v>
      </c>
      <c r="S23" s="27" t="s">
        <v>100</v>
      </c>
      <c r="T23" s="29" t="str">
        <f t="shared" ref="T23:T24" si="7">IF(AND(R23&gt;149,R23&lt;501),"No Aceptable o Aceptable con control específico",IF(AND(R23&gt;599),"No Aceptable",IF(AND(R23&gt;39,R23&lt;121),"Aceptable","Aceptable")))</f>
        <v>No Aceptable</v>
      </c>
      <c r="U23" s="16">
        <v>0</v>
      </c>
      <c r="V23" s="28" t="s">
        <v>98</v>
      </c>
      <c r="W23" s="7" t="s">
        <v>39</v>
      </c>
      <c r="X23" s="8" t="s">
        <v>49</v>
      </c>
      <c r="Y23" s="15" t="s">
        <v>49</v>
      </c>
      <c r="Z23" s="37" t="s">
        <v>101</v>
      </c>
      <c r="AA23" s="37" t="s">
        <v>102</v>
      </c>
      <c r="AB23" s="52" t="s">
        <v>49</v>
      </c>
    </row>
    <row r="24" spans="1:28" ht="369.75" x14ac:dyDescent="0.25">
      <c r="A24" s="211"/>
      <c r="B24" s="202"/>
      <c r="C24" s="214"/>
      <c r="D24" s="214"/>
      <c r="E24" s="220"/>
      <c r="F24" s="8" t="s">
        <v>103</v>
      </c>
      <c r="G24" s="37" t="s">
        <v>104</v>
      </c>
      <c r="H24" s="37" t="s">
        <v>86</v>
      </c>
      <c r="I24" s="8" t="s">
        <v>105</v>
      </c>
      <c r="J24" s="7" t="s">
        <v>44</v>
      </c>
      <c r="K24" s="7" t="s">
        <v>44</v>
      </c>
      <c r="L24" s="7" t="s">
        <v>716</v>
      </c>
      <c r="M24" s="7">
        <v>6</v>
      </c>
      <c r="N24" s="8">
        <v>3</v>
      </c>
      <c r="O24" s="9">
        <f t="shared" si="5"/>
        <v>18</v>
      </c>
      <c r="P24" s="10" t="str">
        <f t="shared" ref="P24" si="8">IF(AND(O24&gt;9,O24&lt;21),"ALTO",IF(AND(O24&gt;23),"MUY ALTO",IF(AND(O24&gt;5,O24&lt;9),"MEDIO","BAJO")))</f>
        <v>ALTO</v>
      </c>
      <c r="Q24" s="11">
        <v>10</v>
      </c>
      <c r="R24" s="12">
        <f t="shared" si="6"/>
        <v>180</v>
      </c>
      <c r="S24" s="31" t="str">
        <f t="shared" ref="S24" si="9">IF(AND(R24&gt;149,R24&lt;501),"Nivel 2",IF(AND(R24&gt;599),"Nivel 1",IF(AND(R24&gt;39,R24&lt;121),"Nivel 3","Nivel 4")))</f>
        <v>Nivel 2</v>
      </c>
      <c r="T24" s="13" t="str">
        <f t="shared" si="7"/>
        <v>No Aceptable o Aceptable con control específico</v>
      </c>
      <c r="U24" s="16">
        <v>0</v>
      </c>
      <c r="V24" s="15" t="s">
        <v>106</v>
      </c>
      <c r="W24" s="7" t="s">
        <v>56</v>
      </c>
      <c r="X24" s="8" t="s">
        <v>49</v>
      </c>
      <c r="Y24" s="7" t="s">
        <v>49</v>
      </c>
      <c r="Z24" s="8" t="s">
        <v>49</v>
      </c>
      <c r="AA24" s="17" t="s">
        <v>207</v>
      </c>
      <c r="AB24" s="7" t="s">
        <v>49</v>
      </c>
    </row>
    <row r="25" spans="1:28" x14ac:dyDescent="0.25">
      <c r="A25" s="41"/>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row>
  </sheetData>
  <mergeCells count="42">
    <mergeCell ref="A8:E8"/>
    <mergeCell ref="F8:K8"/>
    <mergeCell ref="L8:P8"/>
    <mergeCell ref="Q8:AB8"/>
    <mergeCell ref="A1:F4"/>
    <mergeCell ref="G1:Z1"/>
    <mergeCell ref="G2:Z4"/>
    <mergeCell ref="AA2:AB2"/>
    <mergeCell ref="AA3:AB3"/>
    <mergeCell ref="AA4:AB4"/>
    <mergeCell ref="A5:AB5"/>
    <mergeCell ref="A6:P6"/>
    <mergeCell ref="Q6:AB6"/>
    <mergeCell ref="A7:P7"/>
    <mergeCell ref="Q7:AB7"/>
    <mergeCell ref="A9:AB9"/>
    <mergeCell ref="A10:A11"/>
    <mergeCell ref="B10:B11"/>
    <mergeCell ref="C10:C11"/>
    <mergeCell ref="D10:D11"/>
    <mergeCell ref="E10:E11"/>
    <mergeCell ref="F10:H10"/>
    <mergeCell ref="I10:I11"/>
    <mergeCell ref="J10:L10"/>
    <mergeCell ref="M10:S10"/>
    <mergeCell ref="U10:W10"/>
    <mergeCell ref="X10:AB10"/>
    <mergeCell ref="A12:A24"/>
    <mergeCell ref="B12:B24"/>
    <mergeCell ref="C12:C24"/>
    <mergeCell ref="D12:D24"/>
    <mergeCell ref="E12:E24"/>
    <mergeCell ref="AA12:AA13"/>
    <mergeCell ref="AB12:AB13"/>
    <mergeCell ref="I16:I20"/>
    <mergeCell ref="AB16:AB20"/>
    <mergeCell ref="V16:V20"/>
    <mergeCell ref="W16:W20"/>
    <mergeCell ref="X16:X20"/>
    <mergeCell ref="Y16:Y20"/>
    <mergeCell ref="Z16:Z20"/>
    <mergeCell ref="AA16:AA20"/>
  </mergeCells>
  <conditionalFormatting sqref="P12:P14 P16:P22">
    <cfRule type="containsText" dxfId="759" priority="41" operator="containsText" text="MUY ALTO">
      <formula>NOT(ISERROR(SEARCH("MUY ALTO",P12)))</formula>
    </cfRule>
    <cfRule type="containsText" dxfId="758" priority="42" operator="containsText" text="ALTO">
      <formula>NOT(ISERROR(SEARCH("ALTO",P12)))</formula>
    </cfRule>
    <cfRule type="containsText" dxfId="757" priority="43" operator="containsText" text="MEDIO">
      <formula>NOT(ISERROR(SEARCH("MEDIO",P12)))</formula>
    </cfRule>
    <cfRule type="containsText" dxfId="756" priority="44" operator="containsText" text="BAJO">
      <formula>NOT(ISERROR(SEARCH("BAJO",P12)))</formula>
    </cfRule>
  </conditionalFormatting>
  <conditionalFormatting sqref="S12:S14 S16:S22">
    <cfRule type="containsText" dxfId="755" priority="34" operator="containsText" text="Nivel 3">
      <formula>NOT(ISERROR(SEARCH("Nivel 3",S12)))</formula>
    </cfRule>
    <cfRule type="containsText" dxfId="754" priority="35" operator="containsText" text="Nivel 2">
      <formula>NOT(ISERROR(SEARCH("Nivel 2",S12)))</formula>
    </cfRule>
    <cfRule type="containsText" dxfId="753" priority="36" operator="containsText" text="Nivel 4">
      <formula>NOT(ISERROR(SEARCH("Nivel 4",S12)))</formula>
    </cfRule>
    <cfRule type="containsText" priority="37" operator="containsText" text="Nivel 4">
      <formula>NOT(ISERROR(SEARCH("Nivel 4",S12)))</formula>
    </cfRule>
    <cfRule type="containsText" dxfId="752" priority="38" operator="containsText" text="Nivel 3">
      <formula>NOT(ISERROR(SEARCH("Nivel 3",S12)))</formula>
    </cfRule>
    <cfRule type="containsText" dxfId="751" priority="39" operator="containsText" text="Nivel 3">
      <formula>NOT(ISERROR(SEARCH("Nivel 3",S12)))</formula>
    </cfRule>
    <cfRule type="containsText" dxfId="750" priority="40" operator="containsText" text="Nivel 1">
      <formula>NOT(ISERROR(SEARCH("Nivel 1",S12)))</formula>
    </cfRule>
  </conditionalFormatting>
  <conditionalFormatting sqref="P15">
    <cfRule type="containsText" dxfId="749" priority="30" operator="containsText" text="MUY ALTO">
      <formula>NOT(ISERROR(SEARCH("MUY ALTO",P15)))</formula>
    </cfRule>
    <cfRule type="containsText" dxfId="748" priority="31" operator="containsText" text="ALTO">
      <formula>NOT(ISERROR(SEARCH("ALTO",P15)))</formula>
    </cfRule>
    <cfRule type="containsText" dxfId="747" priority="32" operator="containsText" text="MEDIO">
      <formula>NOT(ISERROR(SEARCH("MEDIO",P15)))</formula>
    </cfRule>
    <cfRule type="containsText" dxfId="746" priority="33" operator="containsText" text="BAJO">
      <formula>NOT(ISERROR(SEARCH("BAJO",P15)))</formula>
    </cfRule>
  </conditionalFormatting>
  <conditionalFormatting sqref="S15">
    <cfRule type="containsText" dxfId="745" priority="23" operator="containsText" text="Nivel 3">
      <formula>NOT(ISERROR(SEARCH("Nivel 3",S15)))</formula>
    </cfRule>
    <cfRule type="containsText" dxfId="744" priority="24" operator="containsText" text="Nivel 2">
      <formula>NOT(ISERROR(SEARCH("Nivel 2",S15)))</formula>
    </cfRule>
    <cfRule type="containsText" dxfId="743" priority="25" operator="containsText" text="Nivel 4">
      <formula>NOT(ISERROR(SEARCH("Nivel 4",S15)))</formula>
    </cfRule>
    <cfRule type="containsText" priority="26" operator="containsText" text="Nivel 4">
      <formula>NOT(ISERROR(SEARCH("Nivel 4",S15)))</formula>
    </cfRule>
    <cfRule type="containsText" dxfId="742" priority="27" operator="containsText" text="Nivel 3">
      <formula>NOT(ISERROR(SEARCH("Nivel 3",S15)))</formula>
    </cfRule>
    <cfRule type="containsText" dxfId="741" priority="28" operator="containsText" text="Nivel 3">
      <formula>NOT(ISERROR(SEARCH("Nivel 3",S15)))</formula>
    </cfRule>
    <cfRule type="containsText" dxfId="740" priority="29" operator="containsText" text="Nivel 1">
      <formula>NOT(ISERROR(SEARCH("Nivel 1",S15)))</formula>
    </cfRule>
  </conditionalFormatting>
  <conditionalFormatting sqref="P23">
    <cfRule type="containsText" dxfId="739" priority="19" operator="containsText" text="MUY ALTO">
      <formula>NOT(ISERROR(SEARCH("MUY ALTO",P23)))</formula>
    </cfRule>
    <cfRule type="containsText" dxfId="738" priority="20" operator="containsText" text="ALTO">
      <formula>NOT(ISERROR(SEARCH("ALTO",P23)))</formula>
    </cfRule>
    <cfRule type="containsText" dxfId="737" priority="21" operator="containsText" text="MEDIO">
      <formula>NOT(ISERROR(SEARCH("MEDIO",P23)))</formula>
    </cfRule>
    <cfRule type="containsText" dxfId="736" priority="22" operator="containsText" text="BAJO">
      <formula>NOT(ISERROR(SEARCH("BAJO",P23)))</formula>
    </cfRule>
  </conditionalFormatting>
  <conditionalFormatting sqref="S23">
    <cfRule type="containsText" dxfId="735" priority="12" operator="containsText" text="Nivel 3">
      <formula>NOT(ISERROR(SEARCH("Nivel 3",S23)))</formula>
    </cfRule>
    <cfRule type="containsText" dxfId="734" priority="13" operator="containsText" text="Nivel 2">
      <formula>NOT(ISERROR(SEARCH("Nivel 2",S23)))</formula>
    </cfRule>
    <cfRule type="containsText" dxfId="733" priority="14" operator="containsText" text="Nivel 4">
      <formula>NOT(ISERROR(SEARCH("Nivel 4",S23)))</formula>
    </cfRule>
    <cfRule type="containsText" priority="15" operator="containsText" text="Nivel 4">
      <formula>NOT(ISERROR(SEARCH("Nivel 4",S23)))</formula>
    </cfRule>
    <cfRule type="containsText" dxfId="732" priority="16" operator="containsText" text="Nivel 3">
      <formula>NOT(ISERROR(SEARCH("Nivel 3",S23)))</formula>
    </cfRule>
    <cfRule type="containsText" dxfId="731" priority="17" operator="containsText" text="Nivel 3">
      <formula>NOT(ISERROR(SEARCH("Nivel 3",S23)))</formula>
    </cfRule>
    <cfRule type="containsText" dxfId="730" priority="18" operator="containsText" text="Nivel 1">
      <formula>NOT(ISERROR(SEARCH("Nivel 1",S23)))</formula>
    </cfRule>
  </conditionalFormatting>
  <conditionalFormatting sqref="P24">
    <cfRule type="containsText" dxfId="729" priority="8" operator="containsText" text="MUY ALTO">
      <formula>NOT(ISERROR(SEARCH("MUY ALTO",P24)))</formula>
    </cfRule>
    <cfRule type="containsText" dxfId="728" priority="9" operator="containsText" text="ALTO">
      <formula>NOT(ISERROR(SEARCH("ALTO",P24)))</formula>
    </cfRule>
    <cfRule type="containsText" dxfId="727" priority="10" operator="containsText" text="MEDIO">
      <formula>NOT(ISERROR(SEARCH("MEDIO",P24)))</formula>
    </cfRule>
    <cfRule type="containsText" dxfId="726" priority="11" operator="containsText" text="BAJO">
      <formula>NOT(ISERROR(SEARCH("BAJO",P24)))</formula>
    </cfRule>
  </conditionalFormatting>
  <conditionalFormatting sqref="S24">
    <cfRule type="containsText" dxfId="725" priority="1" operator="containsText" text="Nivel 3">
      <formula>NOT(ISERROR(SEARCH("Nivel 3",S24)))</formula>
    </cfRule>
    <cfRule type="containsText" dxfId="724" priority="2" operator="containsText" text="Nivel 2">
      <formula>NOT(ISERROR(SEARCH("Nivel 2",S24)))</formula>
    </cfRule>
    <cfRule type="containsText" dxfId="723" priority="3" operator="containsText" text="Nivel 4">
      <formula>NOT(ISERROR(SEARCH("Nivel 4",S24)))</formula>
    </cfRule>
    <cfRule type="containsText" priority="4" operator="containsText" text="Nivel 4">
      <formula>NOT(ISERROR(SEARCH("Nivel 4",S24)))</formula>
    </cfRule>
    <cfRule type="containsText" dxfId="722" priority="5" operator="containsText" text="Nivel 3">
      <formula>NOT(ISERROR(SEARCH("Nivel 3",S24)))</formula>
    </cfRule>
    <cfRule type="containsText" dxfId="721" priority="6" operator="containsText" text="Nivel 3">
      <formula>NOT(ISERROR(SEARCH("Nivel 3",S24)))</formula>
    </cfRule>
    <cfRule type="containsText" dxfId="720" priority="7" operator="containsText" text="Nivel 1">
      <formula>NOT(ISERROR(SEARCH("Nivel 1",S24)))</formula>
    </cfRule>
  </conditionalFormatting>
  <dataValidations count="5">
    <dataValidation type="list" allowBlank="1" showInputMessage="1" showErrorMessage="1" sqref="N12:N14 N16:N24">
      <formula1>ÑÑ</formula1>
    </dataValidation>
    <dataValidation type="list" allowBlank="1" showInputMessage="1" showErrorMessage="1" sqref="N15">
      <formula1>NI</formula1>
    </dataValidation>
    <dataValidation type="list" allowBlank="1" showInputMessage="1" showErrorMessage="1" sqref="H12:H24">
      <formula1>ri</formula1>
    </dataValidation>
    <dataValidation type="list" allowBlank="1" showInputMessage="1" showErrorMessage="1" sqref="Q12:Q24">
      <formula1>NC</formula1>
    </dataValidation>
    <dataValidation type="list" allowBlank="1" showInputMessage="1" showErrorMessage="1" sqref="M12:M24">
      <formula1>ND</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opLeftCell="A27" workbookViewId="0">
      <selection activeCell="L27" sqref="L27"/>
    </sheetView>
  </sheetViews>
  <sheetFormatPr baseColWidth="10" defaultRowHeight="15" x14ac:dyDescent="0.25"/>
  <sheetData>
    <row r="1" spans="1:28" ht="16.5"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75" x14ac:dyDescent="0.25">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8.75" x14ac:dyDescent="0.25">
      <c r="A7" s="188" t="s">
        <v>2</v>
      </c>
      <c r="B7" s="188"/>
      <c r="C7" s="188"/>
      <c r="D7" s="188"/>
      <c r="E7" s="188"/>
      <c r="F7" s="188"/>
      <c r="G7" s="188"/>
      <c r="H7" s="188"/>
      <c r="I7" s="188"/>
      <c r="J7" s="188"/>
      <c r="K7" s="188"/>
      <c r="L7" s="188"/>
      <c r="M7" s="188"/>
      <c r="N7" s="188"/>
      <c r="O7" s="188"/>
      <c r="P7" s="188"/>
      <c r="Q7" s="288" t="s">
        <v>251</v>
      </c>
      <c r="R7" s="191"/>
      <c r="S7" s="191"/>
      <c r="T7" s="191"/>
      <c r="U7" s="191"/>
      <c r="V7" s="191"/>
      <c r="W7" s="191"/>
      <c r="X7" s="191"/>
      <c r="Y7" s="191"/>
      <c r="Z7" s="191"/>
      <c r="AA7" s="191"/>
      <c r="AB7" s="289"/>
    </row>
    <row r="8" spans="1:28" ht="18.75" x14ac:dyDescent="0.25">
      <c r="A8" s="221" t="s">
        <v>497</v>
      </c>
      <c r="B8" s="221"/>
      <c r="C8" s="221"/>
      <c r="D8" s="221"/>
      <c r="E8" s="221"/>
      <c r="F8" s="222" t="s">
        <v>505</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8.75" thickBot="1" x14ac:dyDescent="0.3">
      <c r="A9" s="314"/>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49" t="s">
        <v>12</v>
      </c>
      <c r="U10" s="185" t="s">
        <v>13</v>
      </c>
      <c r="V10" s="186"/>
      <c r="W10" s="187"/>
      <c r="X10" s="185" t="s">
        <v>14</v>
      </c>
      <c r="Y10" s="186"/>
      <c r="Z10" s="186"/>
      <c r="AA10" s="186"/>
      <c r="AB10" s="187"/>
    </row>
    <row r="11" spans="1:28" ht="131.25" x14ac:dyDescent="0.25">
      <c r="A11" s="199"/>
      <c r="B11" s="204"/>
      <c r="C11" s="204"/>
      <c r="D11" s="204"/>
      <c r="E11" s="204"/>
      <c r="F11" s="2" t="s">
        <v>15</v>
      </c>
      <c r="G11" s="2" t="s">
        <v>16</v>
      </c>
      <c r="H11" s="2" t="s">
        <v>17</v>
      </c>
      <c r="I11" s="204"/>
      <c r="J11" s="2" t="s">
        <v>18</v>
      </c>
      <c r="K11" s="2" t="s">
        <v>19</v>
      </c>
      <c r="L11" s="32" t="s">
        <v>20</v>
      </c>
      <c r="M11" s="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102" x14ac:dyDescent="0.25">
      <c r="A12" s="311" t="s">
        <v>313</v>
      </c>
      <c r="B12" s="312" t="s">
        <v>504</v>
      </c>
      <c r="C12" s="205" t="s">
        <v>229</v>
      </c>
      <c r="D12" s="205" t="s">
        <v>506</v>
      </c>
      <c r="E12" s="313" t="s">
        <v>39</v>
      </c>
      <c r="F12" s="37" t="s">
        <v>40</v>
      </c>
      <c r="G12" s="37" t="s">
        <v>230</v>
      </c>
      <c r="H12" s="37" t="s">
        <v>42</v>
      </c>
      <c r="I12" s="6" t="s">
        <v>43</v>
      </c>
      <c r="J12" s="6" t="s">
        <v>778</v>
      </c>
      <c r="K12" s="6" t="s">
        <v>45</v>
      </c>
      <c r="L12" s="37" t="s">
        <v>305</v>
      </c>
      <c r="M12" s="37">
        <v>6</v>
      </c>
      <c r="N12" s="37">
        <v>2</v>
      </c>
      <c r="O12" s="20">
        <f t="shared" ref="O12:O27" si="0">M12*N12</f>
        <v>12</v>
      </c>
      <c r="P12" s="53" t="s">
        <v>47</v>
      </c>
      <c r="Q12" s="22">
        <v>25</v>
      </c>
      <c r="R12" s="22">
        <f t="shared" ref="R12:R24" si="1">O12*Q12</f>
        <v>300</v>
      </c>
      <c r="S12" s="21" t="str">
        <f>IF(AND(R12&gt;149,R12&lt;501),"Nivel 2",IF(AND(R12&gt;599),"Nivel 1",IF(AND(R12&gt;39,R12&lt;121),"Nivel 3","Nivel 4")))</f>
        <v>Nivel 2</v>
      </c>
      <c r="T12" s="24" t="str">
        <f t="shared" ref="T12:T24" si="2">IF(AND(R12&gt;149,R12&lt;501),"No Aceptable o Aceptable con control específico",IF(AND(R12&gt;599),"No Aceptable",IF(AND(R12&gt;39,R12&lt;121),"Aceptable","Aceptable")))</f>
        <v>No Aceptable o Aceptable con control específico</v>
      </c>
      <c r="U12" s="37">
        <v>3</v>
      </c>
      <c r="V12" s="37" t="s">
        <v>48</v>
      </c>
      <c r="W12" s="37" t="s">
        <v>39</v>
      </c>
      <c r="X12" s="37" t="s">
        <v>49</v>
      </c>
      <c r="Y12" s="37" t="s">
        <v>49</v>
      </c>
      <c r="Z12" s="37" t="s">
        <v>49</v>
      </c>
      <c r="AA12" s="189" t="s">
        <v>490</v>
      </c>
      <c r="AB12" s="307" t="s">
        <v>307</v>
      </c>
    </row>
    <row r="13" spans="1:28" ht="63.75" x14ac:dyDescent="0.25">
      <c r="A13" s="311"/>
      <c r="B13" s="312"/>
      <c r="C13" s="205"/>
      <c r="D13" s="205"/>
      <c r="E13" s="313"/>
      <c r="F13" s="37" t="s">
        <v>51</v>
      </c>
      <c r="G13" s="37" t="s">
        <v>230</v>
      </c>
      <c r="H13" s="37" t="s">
        <v>42</v>
      </c>
      <c r="I13" s="37" t="s">
        <v>109</v>
      </c>
      <c r="J13" s="6" t="s">
        <v>44</v>
      </c>
      <c r="K13" s="6" t="s">
        <v>44</v>
      </c>
      <c r="L13" s="6" t="s">
        <v>306</v>
      </c>
      <c r="M13" s="37">
        <v>10</v>
      </c>
      <c r="N13" s="37">
        <v>4</v>
      </c>
      <c r="O13" s="20">
        <f t="shared" si="0"/>
        <v>40</v>
      </c>
      <c r="P13" s="21" t="s">
        <v>259</v>
      </c>
      <c r="Q13" s="22">
        <v>100</v>
      </c>
      <c r="R13" s="22">
        <f t="shared" si="1"/>
        <v>4000</v>
      </c>
      <c r="S13" s="21" t="str">
        <f>IF(AND(R13&gt;149,R13&lt;501),"Nivel 2",IF(AND(R13&gt;599),"Nivel 1",IF(AND(R13&gt;39,R13&lt;121),"Nivel 3","Nivel 4")))</f>
        <v>Nivel 1</v>
      </c>
      <c r="T13" s="24" t="str">
        <f t="shared" si="2"/>
        <v>No Aceptable</v>
      </c>
      <c r="U13" s="37">
        <v>3</v>
      </c>
      <c r="V13" s="37" t="s">
        <v>231</v>
      </c>
      <c r="W13" s="37" t="s">
        <v>39</v>
      </c>
      <c r="X13" s="37" t="s">
        <v>49</v>
      </c>
      <c r="Y13" s="37" t="s">
        <v>49</v>
      </c>
      <c r="Z13" s="37" t="s">
        <v>49</v>
      </c>
      <c r="AA13" s="206"/>
      <c r="AB13" s="308"/>
    </row>
    <row r="14" spans="1:28" ht="216.75" x14ac:dyDescent="0.25">
      <c r="A14" s="311"/>
      <c r="B14" s="312"/>
      <c r="C14" s="205"/>
      <c r="D14" s="18"/>
      <c r="E14" s="313"/>
      <c r="F14" s="37" t="s">
        <v>213</v>
      </c>
      <c r="G14" s="37" t="s">
        <v>230</v>
      </c>
      <c r="H14" s="37" t="s">
        <v>42</v>
      </c>
      <c r="I14" s="37" t="s">
        <v>214</v>
      </c>
      <c r="J14" s="6" t="s">
        <v>779</v>
      </c>
      <c r="K14" s="6" t="s">
        <v>232</v>
      </c>
      <c r="L14" s="6" t="s">
        <v>233</v>
      </c>
      <c r="M14" s="37">
        <v>10</v>
      </c>
      <c r="N14" s="37">
        <v>4</v>
      </c>
      <c r="O14" s="20">
        <v>40</v>
      </c>
      <c r="P14" s="21" t="s">
        <v>259</v>
      </c>
      <c r="Q14" s="22">
        <v>100</v>
      </c>
      <c r="R14" s="22">
        <v>4000</v>
      </c>
      <c r="S14" s="53" t="s">
        <v>308</v>
      </c>
      <c r="T14" s="24" t="s">
        <v>196</v>
      </c>
      <c r="U14" s="37">
        <v>1</v>
      </c>
      <c r="V14" s="37" t="s">
        <v>234</v>
      </c>
      <c r="W14" s="37" t="s">
        <v>39</v>
      </c>
      <c r="X14" s="37" t="s">
        <v>49</v>
      </c>
      <c r="Y14" s="37" t="s">
        <v>49</v>
      </c>
      <c r="Z14" s="37" t="s">
        <v>49</v>
      </c>
      <c r="AA14" s="190"/>
      <c r="AB14" s="309"/>
    </row>
    <row r="15" spans="1:28" ht="102" x14ac:dyDescent="0.25">
      <c r="A15" s="311"/>
      <c r="B15" s="312"/>
      <c r="C15" s="205"/>
      <c r="D15" s="205" t="s">
        <v>309</v>
      </c>
      <c r="E15" s="313"/>
      <c r="F15" s="37" t="s">
        <v>60</v>
      </c>
      <c r="G15" s="37" t="s">
        <v>61</v>
      </c>
      <c r="H15" s="37" t="s">
        <v>62</v>
      </c>
      <c r="I15" s="208" t="s">
        <v>171</v>
      </c>
      <c r="J15" s="6" t="s">
        <v>44</v>
      </c>
      <c r="K15" s="6" t="s">
        <v>44</v>
      </c>
      <c r="L15" s="37" t="s">
        <v>780</v>
      </c>
      <c r="M15" s="37">
        <v>2</v>
      </c>
      <c r="N15" s="37">
        <v>2</v>
      </c>
      <c r="O15" s="20">
        <f t="shared" si="0"/>
        <v>4</v>
      </c>
      <c r="P15" s="21" t="s">
        <v>156</v>
      </c>
      <c r="Q15" s="22">
        <v>10</v>
      </c>
      <c r="R15" s="22">
        <f t="shared" si="1"/>
        <v>40</v>
      </c>
      <c r="S15" s="21" t="str">
        <f>IF(AND(R15&gt;149,R15&lt;501),"Nivel 2",IF(AND(R15&gt;599),"Nivel 1",IF(AND(R15&gt;39,R15&lt;121),"Nivel 3","Nivel 4")))</f>
        <v>Nivel 3</v>
      </c>
      <c r="T15" s="36" t="str">
        <f t="shared" si="2"/>
        <v>Aceptable</v>
      </c>
      <c r="U15" s="37">
        <v>1</v>
      </c>
      <c r="V15" s="207" t="s">
        <v>64</v>
      </c>
      <c r="W15" s="207" t="s">
        <v>39</v>
      </c>
      <c r="X15" s="207" t="s">
        <v>49</v>
      </c>
      <c r="Y15" s="207" t="s">
        <v>49</v>
      </c>
      <c r="Z15" s="207" t="s">
        <v>186</v>
      </c>
      <c r="AA15" s="208" t="s">
        <v>235</v>
      </c>
      <c r="AB15" s="184" t="s">
        <v>49</v>
      </c>
    </row>
    <row r="16" spans="1:28" ht="204" x14ac:dyDescent="0.25">
      <c r="A16" s="311"/>
      <c r="B16" s="312"/>
      <c r="C16" s="205"/>
      <c r="D16" s="205"/>
      <c r="E16" s="313"/>
      <c r="F16" s="37" t="s">
        <v>66</v>
      </c>
      <c r="G16" s="37" t="s">
        <v>67</v>
      </c>
      <c r="H16" s="37" t="s">
        <v>62</v>
      </c>
      <c r="I16" s="208"/>
      <c r="J16" s="6" t="s">
        <v>44</v>
      </c>
      <c r="K16" s="6" t="s">
        <v>44</v>
      </c>
      <c r="L16" s="37" t="s">
        <v>781</v>
      </c>
      <c r="M16" s="37">
        <v>6</v>
      </c>
      <c r="N16" s="37">
        <v>2</v>
      </c>
      <c r="O16" s="20">
        <v>12</v>
      </c>
      <c r="P16" s="21" t="s">
        <v>47</v>
      </c>
      <c r="Q16" s="22">
        <v>10</v>
      </c>
      <c r="R16" s="22">
        <f t="shared" si="1"/>
        <v>120</v>
      </c>
      <c r="S16" s="21" t="str">
        <f t="shared" ref="S16:S24" si="3">IF(AND(R16&gt;149,R16&lt;501),"Nivel 2",IF(AND(R16&gt;599),"Nivel 1",IF(AND(R16&gt;39,R16&lt;121),"Nivel 3","Nivel 4")))</f>
        <v>Nivel 3</v>
      </c>
      <c r="T16" s="36" t="str">
        <f t="shared" si="2"/>
        <v>Aceptable</v>
      </c>
      <c r="U16" s="37">
        <v>1</v>
      </c>
      <c r="V16" s="207"/>
      <c r="W16" s="207"/>
      <c r="X16" s="207"/>
      <c r="Y16" s="207"/>
      <c r="Z16" s="207"/>
      <c r="AA16" s="208"/>
      <c r="AB16" s="184"/>
    </row>
    <row r="17" spans="1:28" ht="114.75" x14ac:dyDescent="0.25">
      <c r="A17" s="311"/>
      <c r="B17" s="312"/>
      <c r="C17" s="205"/>
      <c r="D17" s="310" t="s">
        <v>215</v>
      </c>
      <c r="E17" s="313"/>
      <c r="F17" s="37" t="s">
        <v>68</v>
      </c>
      <c r="G17" s="37" t="s">
        <v>69</v>
      </c>
      <c r="H17" s="37" t="s">
        <v>62</v>
      </c>
      <c r="I17" s="208"/>
      <c r="J17" s="6" t="s">
        <v>210</v>
      </c>
      <c r="K17" s="6" t="s">
        <v>44</v>
      </c>
      <c r="L17" s="6" t="s">
        <v>782</v>
      </c>
      <c r="M17" s="37">
        <v>6</v>
      </c>
      <c r="N17" s="37">
        <v>1</v>
      </c>
      <c r="O17" s="20">
        <f t="shared" si="0"/>
        <v>6</v>
      </c>
      <c r="P17" s="21" t="s">
        <v>72</v>
      </c>
      <c r="Q17" s="22">
        <v>10</v>
      </c>
      <c r="R17" s="22">
        <f t="shared" si="1"/>
        <v>60</v>
      </c>
      <c r="S17" s="21" t="str">
        <f t="shared" si="3"/>
        <v>Nivel 3</v>
      </c>
      <c r="T17" s="36" t="str">
        <f t="shared" si="2"/>
        <v>Aceptable</v>
      </c>
      <c r="U17" s="37">
        <v>1</v>
      </c>
      <c r="V17" s="207"/>
      <c r="W17" s="207"/>
      <c r="X17" s="207"/>
      <c r="Y17" s="207"/>
      <c r="Z17" s="207"/>
      <c r="AA17" s="208"/>
      <c r="AB17" s="184"/>
    </row>
    <row r="18" spans="1:28" ht="76.5" x14ac:dyDescent="0.25">
      <c r="A18" s="311"/>
      <c r="B18" s="312"/>
      <c r="C18" s="205"/>
      <c r="D18" s="310"/>
      <c r="E18" s="313"/>
      <c r="F18" s="37" t="s">
        <v>73</v>
      </c>
      <c r="G18" s="37" t="s">
        <v>74</v>
      </c>
      <c r="H18" s="37" t="s">
        <v>62</v>
      </c>
      <c r="I18" s="208"/>
      <c r="J18" s="6" t="s">
        <v>44</v>
      </c>
      <c r="K18" s="6" t="s">
        <v>44</v>
      </c>
      <c r="L18" s="6" t="s">
        <v>216</v>
      </c>
      <c r="M18" s="37">
        <v>6</v>
      </c>
      <c r="N18" s="37">
        <v>2</v>
      </c>
      <c r="O18" s="20">
        <f t="shared" si="0"/>
        <v>12</v>
      </c>
      <c r="P18" s="21" t="s">
        <v>47</v>
      </c>
      <c r="Q18" s="22">
        <v>10</v>
      </c>
      <c r="R18" s="22">
        <f t="shared" si="1"/>
        <v>120</v>
      </c>
      <c r="S18" s="21" t="str">
        <f t="shared" si="3"/>
        <v>Nivel 3</v>
      </c>
      <c r="T18" s="36" t="str">
        <f t="shared" si="2"/>
        <v>Aceptable</v>
      </c>
      <c r="U18" s="37">
        <v>1</v>
      </c>
      <c r="V18" s="207"/>
      <c r="W18" s="207"/>
      <c r="X18" s="207"/>
      <c r="Y18" s="207"/>
      <c r="Z18" s="207"/>
      <c r="AA18" s="208"/>
      <c r="AB18" s="184"/>
    </row>
    <row r="19" spans="1:28" ht="127.5" x14ac:dyDescent="0.25">
      <c r="A19" s="311"/>
      <c r="B19" s="312"/>
      <c r="C19" s="205"/>
      <c r="D19" s="310"/>
      <c r="E19" s="313"/>
      <c r="F19" s="37" t="s">
        <v>75</v>
      </c>
      <c r="G19" s="37" t="s">
        <v>217</v>
      </c>
      <c r="H19" s="37" t="s">
        <v>62</v>
      </c>
      <c r="I19" s="208"/>
      <c r="J19" s="6" t="s">
        <v>44</v>
      </c>
      <c r="K19" s="6" t="s">
        <v>44</v>
      </c>
      <c r="L19" s="6" t="s">
        <v>783</v>
      </c>
      <c r="M19" s="37">
        <v>6</v>
      </c>
      <c r="N19" s="37">
        <v>1</v>
      </c>
      <c r="O19" s="20">
        <f t="shared" si="0"/>
        <v>6</v>
      </c>
      <c r="P19" s="21" t="s">
        <v>72</v>
      </c>
      <c r="Q19" s="22">
        <v>10</v>
      </c>
      <c r="R19" s="22">
        <f t="shared" si="1"/>
        <v>60</v>
      </c>
      <c r="S19" s="54" t="str">
        <f t="shared" si="3"/>
        <v>Nivel 3</v>
      </c>
      <c r="T19" s="36" t="str">
        <f t="shared" si="2"/>
        <v>Aceptable</v>
      </c>
      <c r="U19" s="37">
        <v>1</v>
      </c>
      <c r="V19" s="207"/>
      <c r="W19" s="207"/>
      <c r="X19" s="207"/>
      <c r="Y19" s="207"/>
      <c r="Z19" s="207"/>
      <c r="AA19" s="208"/>
      <c r="AB19" s="184"/>
    </row>
    <row r="20" spans="1:28" ht="153" x14ac:dyDescent="0.25">
      <c r="A20" s="311"/>
      <c r="B20" s="312"/>
      <c r="C20" s="205"/>
      <c r="D20" s="212" t="s">
        <v>310</v>
      </c>
      <c r="E20" s="313"/>
      <c r="F20" s="37" t="s">
        <v>123</v>
      </c>
      <c r="G20" s="25" t="s">
        <v>218</v>
      </c>
      <c r="H20" s="37" t="s">
        <v>80</v>
      </c>
      <c r="I20" s="55" t="s">
        <v>81</v>
      </c>
      <c r="J20" s="37" t="s">
        <v>210</v>
      </c>
      <c r="K20" s="37" t="s">
        <v>44</v>
      </c>
      <c r="L20" s="37" t="s">
        <v>784</v>
      </c>
      <c r="M20" s="37">
        <v>6</v>
      </c>
      <c r="N20" s="37">
        <v>2</v>
      </c>
      <c r="O20" s="20">
        <f t="shared" si="0"/>
        <v>12</v>
      </c>
      <c r="P20" s="56" t="s">
        <v>47</v>
      </c>
      <c r="Q20" s="22">
        <v>10</v>
      </c>
      <c r="R20" s="22">
        <f t="shared" si="1"/>
        <v>120</v>
      </c>
      <c r="S20" s="21" t="str">
        <f t="shared" si="3"/>
        <v>Nivel 3</v>
      </c>
      <c r="T20" s="36" t="str">
        <f t="shared" si="2"/>
        <v>Aceptable</v>
      </c>
      <c r="U20" s="37">
        <v>1</v>
      </c>
      <c r="V20" s="39" t="s">
        <v>82</v>
      </c>
      <c r="W20" s="37" t="s">
        <v>56</v>
      </c>
      <c r="X20" s="37"/>
      <c r="Y20" s="37" t="s">
        <v>49</v>
      </c>
      <c r="Z20" s="37" t="s">
        <v>219</v>
      </c>
      <c r="AA20" s="305" t="s">
        <v>84</v>
      </c>
      <c r="AB20" s="38" t="s">
        <v>49</v>
      </c>
    </row>
    <row r="21" spans="1:28" ht="127.5" x14ac:dyDescent="0.25">
      <c r="A21" s="311"/>
      <c r="B21" s="312"/>
      <c r="C21" s="205"/>
      <c r="D21" s="213"/>
      <c r="E21" s="313"/>
      <c r="F21" s="37" t="s">
        <v>78</v>
      </c>
      <c r="G21" s="50" t="s">
        <v>236</v>
      </c>
      <c r="H21" s="37" t="s">
        <v>80</v>
      </c>
      <c r="I21" s="37" t="s">
        <v>81</v>
      </c>
      <c r="J21" s="19" t="s">
        <v>44</v>
      </c>
      <c r="K21" s="19" t="s">
        <v>44</v>
      </c>
      <c r="L21" s="37" t="s">
        <v>237</v>
      </c>
      <c r="M21" s="37">
        <v>6</v>
      </c>
      <c r="N21" s="37">
        <v>3</v>
      </c>
      <c r="O21" s="20">
        <f t="shared" si="0"/>
        <v>18</v>
      </c>
      <c r="P21" s="21" t="str">
        <f t="shared" ref="P21" si="4">IF(AND(O21&gt;9,O21&lt;21),"ALTO",IF(AND(O21&gt;23),"MUY ALTO",IF(AND(O21&gt;5,O21&lt;9),"MEDIO","BAJO")))</f>
        <v>ALTO</v>
      </c>
      <c r="Q21" s="22">
        <v>10</v>
      </c>
      <c r="R21" s="22">
        <f t="shared" si="1"/>
        <v>180</v>
      </c>
      <c r="S21" s="21" t="str">
        <f t="shared" si="3"/>
        <v>Nivel 2</v>
      </c>
      <c r="T21" s="24" t="str">
        <f t="shared" si="2"/>
        <v>No Aceptable o Aceptable con control específico</v>
      </c>
      <c r="U21" s="37">
        <v>1</v>
      </c>
      <c r="V21" s="37" t="s">
        <v>82</v>
      </c>
      <c r="W21" s="37" t="s">
        <v>39</v>
      </c>
      <c r="X21" s="37"/>
      <c r="Y21" s="37"/>
      <c r="Z21" s="37" t="s">
        <v>219</v>
      </c>
      <c r="AA21" s="306"/>
      <c r="AB21" s="38" t="s">
        <v>49</v>
      </c>
    </row>
    <row r="22" spans="1:28" ht="191.25" x14ac:dyDescent="0.25">
      <c r="A22" s="311"/>
      <c r="B22" s="312"/>
      <c r="C22" s="205"/>
      <c r="D22" s="214"/>
      <c r="E22" s="313"/>
      <c r="F22" s="37" t="s">
        <v>92</v>
      </c>
      <c r="G22" s="35" t="s">
        <v>127</v>
      </c>
      <c r="H22" s="37" t="s">
        <v>86</v>
      </c>
      <c r="I22" s="37" t="s">
        <v>128</v>
      </c>
      <c r="J22" s="19" t="s">
        <v>129</v>
      </c>
      <c r="K22" s="19" t="s">
        <v>44</v>
      </c>
      <c r="L22" s="19" t="s">
        <v>785</v>
      </c>
      <c r="M22" s="37">
        <v>6</v>
      </c>
      <c r="N22" s="37">
        <v>3</v>
      </c>
      <c r="O22" s="20">
        <f t="shared" si="0"/>
        <v>18</v>
      </c>
      <c r="P22" s="21" t="s">
        <v>47</v>
      </c>
      <c r="Q22" s="22">
        <v>10</v>
      </c>
      <c r="R22" s="22">
        <f t="shared" si="1"/>
        <v>180</v>
      </c>
      <c r="S22" s="21" t="str">
        <f t="shared" si="3"/>
        <v>Nivel 2</v>
      </c>
      <c r="T22" s="24" t="str">
        <f t="shared" si="2"/>
        <v>No Aceptable o Aceptable con control específico</v>
      </c>
      <c r="U22" s="37">
        <v>1</v>
      </c>
      <c r="V22" s="28" t="s">
        <v>93</v>
      </c>
      <c r="W22" s="7" t="s">
        <v>56</v>
      </c>
      <c r="X22" s="8"/>
      <c r="Y22" s="7"/>
      <c r="Z22" s="8" t="s">
        <v>94</v>
      </c>
      <c r="AA22" s="305" t="s">
        <v>91</v>
      </c>
      <c r="AB22" s="38" t="s">
        <v>49</v>
      </c>
    </row>
    <row r="23" spans="1:28" ht="191.25" x14ac:dyDescent="0.25">
      <c r="A23" s="311"/>
      <c r="B23" s="312"/>
      <c r="C23" s="205"/>
      <c r="D23" s="212" t="s">
        <v>220</v>
      </c>
      <c r="E23" s="313"/>
      <c r="F23" s="37" t="s">
        <v>85</v>
      </c>
      <c r="G23" s="35" t="s">
        <v>221</v>
      </c>
      <c r="H23" s="37" t="s">
        <v>86</v>
      </c>
      <c r="I23" s="37" t="s">
        <v>222</v>
      </c>
      <c r="J23" s="19" t="s">
        <v>223</v>
      </c>
      <c r="K23" s="19" t="s">
        <v>44</v>
      </c>
      <c r="L23" s="19" t="s">
        <v>44</v>
      </c>
      <c r="M23" s="37">
        <v>6</v>
      </c>
      <c r="N23" s="37">
        <v>3</v>
      </c>
      <c r="O23" s="20">
        <f t="shared" si="0"/>
        <v>18</v>
      </c>
      <c r="P23" s="21" t="s">
        <v>47</v>
      </c>
      <c r="Q23" s="22">
        <v>10</v>
      </c>
      <c r="R23" s="22">
        <f t="shared" si="1"/>
        <v>180</v>
      </c>
      <c r="S23" s="21" t="str">
        <f t="shared" si="3"/>
        <v>Nivel 2</v>
      </c>
      <c r="T23" s="24" t="str">
        <f t="shared" si="2"/>
        <v>No Aceptable o Aceptable con control específico</v>
      </c>
      <c r="U23" s="37">
        <v>1</v>
      </c>
      <c r="V23" s="25" t="s">
        <v>89</v>
      </c>
      <c r="W23" s="37" t="s">
        <v>39</v>
      </c>
      <c r="X23" s="37"/>
      <c r="Y23" s="37"/>
      <c r="Z23" s="37" t="s">
        <v>90</v>
      </c>
      <c r="AA23" s="306"/>
      <c r="AB23" s="38" t="s">
        <v>49</v>
      </c>
    </row>
    <row r="24" spans="1:28" ht="395.25" x14ac:dyDescent="0.25">
      <c r="A24" s="311"/>
      <c r="B24" s="312"/>
      <c r="C24" s="205"/>
      <c r="D24" s="213"/>
      <c r="E24" s="313"/>
      <c r="F24" s="37" t="s">
        <v>92</v>
      </c>
      <c r="G24" s="37" t="s">
        <v>238</v>
      </c>
      <c r="H24" s="37" t="s">
        <v>86</v>
      </c>
      <c r="I24" s="37" t="s">
        <v>128</v>
      </c>
      <c r="J24" s="19" t="s">
        <v>44</v>
      </c>
      <c r="K24" s="19" t="s">
        <v>786</v>
      </c>
      <c r="L24" s="37" t="s">
        <v>241</v>
      </c>
      <c r="M24" s="37">
        <v>6</v>
      </c>
      <c r="N24" s="37">
        <v>3</v>
      </c>
      <c r="O24" s="20">
        <f t="shared" si="0"/>
        <v>18</v>
      </c>
      <c r="P24" s="21" t="s">
        <v>47</v>
      </c>
      <c r="Q24" s="22">
        <v>10</v>
      </c>
      <c r="R24" s="22">
        <f t="shared" si="1"/>
        <v>180</v>
      </c>
      <c r="S24" s="23" t="str">
        <f t="shared" si="3"/>
        <v>Nivel 2</v>
      </c>
      <c r="T24" s="24" t="str">
        <f t="shared" si="2"/>
        <v>No Aceptable o Aceptable con control específico</v>
      </c>
      <c r="U24" s="37">
        <v>1</v>
      </c>
      <c r="V24" s="37" t="s">
        <v>93</v>
      </c>
      <c r="W24" s="37" t="s">
        <v>56</v>
      </c>
      <c r="X24" s="37"/>
      <c r="Y24" s="37"/>
      <c r="Z24" s="37"/>
      <c r="AA24" s="25" t="s">
        <v>239</v>
      </c>
      <c r="AB24" s="38" t="s">
        <v>240</v>
      </c>
    </row>
    <row r="25" spans="1:28" ht="114.75" x14ac:dyDescent="0.25">
      <c r="A25" s="311"/>
      <c r="B25" s="312"/>
      <c r="C25" s="205"/>
      <c r="D25" s="213"/>
      <c r="E25" s="313"/>
      <c r="F25" s="37" t="s">
        <v>224</v>
      </c>
      <c r="G25" s="37" t="s">
        <v>225</v>
      </c>
      <c r="H25" s="37" t="s">
        <v>54</v>
      </c>
      <c r="I25" s="46" t="s">
        <v>105</v>
      </c>
      <c r="J25" s="6" t="s">
        <v>44</v>
      </c>
      <c r="K25" s="6" t="s">
        <v>226</v>
      </c>
      <c r="L25" s="6" t="s">
        <v>44</v>
      </c>
      <c r="M25" s="37">
        <v>6</v>
      </c>
      <c r="N25" s="37">
        <v>2</v>
      </c>
      <c r="O25" s="20">
        <f t="shared" si="0"/>
        <v>12</v>
      </c>
      <c r="P25" s="21" t="str">
        <f>IF(AND(O25&gt;9,O25&lt;21),"ALTO",IF(AND(O25&gt;23),"MUY ALTO",IF(AND(O25&gt;5,O25&lt;9),"MEDIO","BAJO")))</f>
        <v>ALTO</v>
      </c>
      <c r="Q25" s="22">
        <v>10</v>
      </c>
      <c r="R25" s="22">
        <v>120</v>
      </c>
      <c r="S25" s="21" t="s">
        <v>148</v>
      </c>
      <c r="T25" s="36" t="s">
        <v>149</v>
      </c>
      <c r="U25" s="37">
        <v>1</v>
      </c>
      <c r="V25" s="45" t="s">
        <v>93</v>
      </c>
      <c r="W25" s="44" t="s">
        <v>39</v>
      </c>
      <c r="X25" s="47"/>
      <c r="Y25" s="47"/>
      <c r="Z25" s="45" t="s">
        <v>227</v>
      </c>
      <c r="AA25" s="45" t="s">
        <v>228</v>
      </c>
      <c r="AB25" s="57" t="s">
        <v>49</v>
      </c>
    </row>
    <row r="26" spans="1:28" ht="409.5" x14ac:dyDescent="0.25">
      <c r="A26" s="311"/>
      <c r="B26" s="312"/>
      <c r="C26" s="205"/>
      <c r="D26" s="213"/>
      <c r="E26" s="313"/>
      <c r="F26" s="8" t="s">
        <v>95</v>
      </c>
      <c r="G26" s="37" t="s">
        <v>96</v>
      </c>
      <c r="H26" s="37" t="s">
        <v>97</v>
      </c>
      <c r="I26" s="8" t="s">
        <v>98</v>
      </c>
      <c r="J26" s="26" t="s">
        <v>44</v>
      </c>
      <c r="K26" s="26" t="s">
        <v>787</v>
      </c>
      <c r="L26" s="26" t="s">
        <v>99</v>
      </c>
      <c r="M26" s="7">
        <v>6</v>
      </c>
      <c r="N26" s="8">
        <v>1</v>
      </c>
      <c r="O26" s="9">
        <f t="shared" si="0"/>
        <v>6</v>
      </c>
      <c r="P26" s="10" t="s">
        <v>47</v>
      </c>
      <c r="Q26" s="11">
        <v>100</v>
      </c>
      <c r="R26" s="12">
        <f t="shared" ref="R26:R27" si="5">O26*Q26</f>
        <v>600</v>
      </c>
      <c r="S26" s="27" t="s">
        <v>100</v>
      </c>
      <c r="T26" s="29" t="str">
        <f t="shared" ref="T26:T27" si="6">IF(AND(R26&gt;149,R26&lt;501),"No Aceptable o Aceptable con control específico",IF(AND(R26&gt;599),"No Aceptable",IF(AND(R26&gt;39,R26&lt;121),"Aceptable","Aceptable")))</f>
        <v>No Aceptable</v>
      </c>
      <c r="U26" s="16">
        <v>1</v>
      </c>
      <c r="V26" s="28" t="s">
        <v>98</v>
      </c>
      <c r="W26" s="7" t="s">
        <v>39</v>
      </c>
      <c r="X26" s="8" t="s">
        <v>49</v>
      </c>
      <c r="Y26" s="7" t="s">
        <v>49</v>
      </c>
      <c r="Z26" s="8" t="s">
        <v>101</v>
      </c>
      <c r="AA26" s="30" t="s">
        <v>102</v>
      </c>
      <c r="AB26" s="7" t="s">
        <v>49</v>
      </c>
    </row>
    <row r="27" spans="1:28" ht="114.75" x14ac:dyDescent="0.25">
      <c r="A27" s="311"/>
      <c r="B27" s="312"/>
      <c r="C27" s="205"/>
      <c r="D27" s="214"/>
      <c r="E27" s="313"/>
      <c r="F27" s="8" t="s">
        <v>103</v>
      </c>
      <c r="G27" s="37" t="s">
        <v>104</v>
      </c>
      <c r="H27" s="37" t="s">
        <v>86</v>
      </c>
      <c r="I27" s="8" t="s">
        <v>105</v>
      </c>
      <c r="J27" s="26" t="s">
        <v>44</v>
      </c>
      <c r="K27" s="26" t="s">
        <v>44</v>
      </c>
      <c r="L27" s="26" t="s">
        <v>716</v>
      </c>
      <c r="M27" s="7">
        <v>6</v>
      </c>
      <c r="N27" s="8">
        <v>3</v>
      </c>
      <c r="O27" s="9">
        <f t="shared" si="0"/>
        <v>18</v>
      </c>
      <c r="P27" s="10" t="str">
        <f t="shared" ref="P27" si="7">IF(AND(O27&gt;9,O27&lt;21),"ALTO",IF(AND(O27&gt;23),"MUY ALTO",IF(AND(O27&gt;5,O27&lt;9),"MEDIO","BAJO")))</f>
        <v>ALTO</v>
      </c>
      <c r="Q27" s="11">
        <v>10</v>
      </c>
      <c r="R27" s="12">
        <f t="shared" si="5"/>
        <v>180</v>
      </c>
      <c r="S27" s="31" t="str">
        <f t="shared" ref="S27" si="8">IF(AND(R27&gt;149,R27&lt;501),"Nivel 2",IF(AND(R27&gt;599),"Nivel 1",IF(AND(R27&gt;39,R27&lt;121),"Nivel 3","Nivel 4")))</f>
        <v>Nivel 2</v>
      </c>
      <c r="T27" s="13" t="str">
        <f t="shared" si="6"/>
        <v>No Aceptable o Aceptable con control específico</v>
      </c>
      <c r="U27" s="16">
        <v>1</v>
      </c>
      <c r="V27" s="15" t="s">
        <v>106</v>
      </c>
      <c r="W27" s="7" t="s">
        <v>56</v>
      </c>
      <c r="X27" s="8" t="s">
        <v>49</v>
      </c>
      <c r="Y27" s="7" t="s">
        <v>49</v>
      </c>
      <c r="Z27" s="8"/>
      <c r="AA27" s="17" t="s">
        <v>400</v>
      </c>
      <c r="AB27" s="7" t="s">
        <v>49</v>
      </c>
    </row>
    <row r="28" spans="1:28" x14ac:dyDescent="0.25">
      <c r="A28" s="4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8"/>
      <c r="AB28" s="51"/>
    </row>
  </sheetData>
  <mergeCells count="48">
    <mergeCell ref="A8:E8"/>
    <mergeCell ref="F8:K8"/>
    <mergeCell ref="L8:P8"/>
    <mergeCell ref="Q8:AB8"/>
    <mergeCell ref="A5:AB5"/>
    <mergeCell ref="A6:P6"/>
    <mergeCell ref="Q6:AB6"/>
    <mergeCell ref="A7:P7"/>
    <mergeCell ref="Q7:AB7"/>
    <mergeCell ref="A1:F4"/>
    <mergeCell ref="G1:Z1"/>
    <mergeCell ref="G2:Z4"/>
    <mergeCell ref="AA2:AB2"/>
    <mergeCell ref="AA3:AB3"/>
    <mergeCell ref="AA4:AB4"/>
    <mergeCell ref="A9:AB9"/>
    <mergeCell ref="A10:A11"/>
    <mergeCell ref="B10:B11"/>
    <mergeCell ref="C10:C11"/>
    <mergeCell ref="D10:D11"/>
    <mergeCell ref="E10:E11"/>
    <mergeCell ref="F10:H10"/>
    <mergeCell ref="I10:I11"/>
    <mergeCell ref="J10:L10"/>
    <mergeCell ref="M10:S10"/>
    <mergeCell ref="U10:W10"/>
    <mergeCell ref="X10:AB10"/>
    <mergeCell ref="A12:A27"/>
    <mergeCell ref="B12:B27"/>
    <mergeCell ref="C12:C27"/>
    <mergeCell ref="D12:D13"/>
    <mergeCell ref="E12:E27"/>
    <mergeCell ref="D20:D22"/>
    <mergeCell ref="AA12:AA14"/>
    <mergeCell ref="AB12:AB14"/>
    <mergeCell ref="D15:D16"/>
    <mergeCell ref="AA15:AA19"/>
    <mergeCell ref="AB15:AB19"/>
    <mergeCell ref="D17:D19"/>
    <mergeCell ref="AA20:AA21"/>
    <mergeCell ref="AA22:AA23"/>
    <mergeCell ref="D23:D27"/>
    <mergeCell ref="I15:I19"/>
    <mergeCell ref="V15:V19"/>
    <mergeCell ref="W15:W19"/>
    <mergeCell ref="X15:X19"/>
    <mergeCell ref="Y15:Y19"/>
    <mergeCell ref="Z15:Z19"/>
  </mergeCells>
  <conditionalFormatting sqref="P12:P13 P21:P25 P15:P19">
    <cfRule type="containsText" dxfId="719" priority="52" operator="containsText" text="MUY ALTO">
      <formula>NOT(ISERROR(SEARCH("MUY ALTO",P12)))</formula>
    </cfRule>
    <cfRule type="containsText" dxfId="718" priority="53" operator="containsText" text="ALTO">
      <formula>NOT(ISERROR(SEARCH("ALTO",P12)))</formula>
    </cfRule>
    <cfRule type="containsText" dxfId="717" priority="54" operator="containsText" text="MEDIO">
      <formula>NOT(ISERROR(SEARCH("MEDIO",P12)))</formula>
    </cfRule>
    <cfRule type="containsText" dxfId="716" priority="55" operator="containsText" text="BAJO">
      <formula>NOT(ISERROR(SEARCH("BAJO",P12)))</formula>
    </cfRule>
  </conditionalFormatting>
  <conditionalFormatting sqref="S12:S13 S21:S25 S15:S19">
    <cfRule type="containsText" dxfId="715" priority="45" operator="containsText" text="Nivel 3">
      <formula>NOT(ISERROR(SEARCH("Nivel 3",S12)))</formula>
    </cfRule>
    <cfRule type="containsText" dxfId="714" priority="46" operator="containsText" text="Nivel 2">
      <formula>NOT(ISERROR(SEARCH("Nivel 2",S12)))</formula>
    </cfRule>
    <cfRule type="containsText" dxfId="713" priority="47" operator="containsText" text="Nivel 4">
      <formula>NOT(ISERROR(SEARCH("Nivel 4",S12)))</formula>
    </cfRule>
    <cfRule type="containsText" priority="48" operator="containsText" text="Nivel 4">
      <formula>NOT(ISERROR(SEARCH("Nivel 4",S12)))</formula>
    </cfRule>
    <cfRule type="containsText" dxfId="712" priority="49" operator="containsText" text="Nivel 3">
      <formula>NOT(ISERROR(SEARCH("Nivel 3",S12)))</formula>
    </cfRule>
    <cfRule type="containsText" dxfId="711" priority="50" operator="containsText" text="Nivel 3">
      <formula>NOT(ISERROR(SEARCH("Nivel 3",S12)))</formula>
    </cfRule>
    <cfRule type="containsText" dxfId="710" priority="51" operator="containsText" text="Nivel 1">
      <formula>NOT(ISERROR(SEARCH("Nivel 1",S12)))</formula>
    </cfRule>
  </conditionalFormatting>
  <conditionalFormatting sqref="P20">
    <cfRule type="containsText" dxfId="709" priority="41" operator="containsText" text="MUY ALTO">
      <formula>NOT(ISERROR(SEARCH("MUY ALTO",P20)))</formula>
    </cfRule>
    <cfRule type="containsText" dxfId="708" priority="42" operator="containsText" text="ALTO">
      <formula>NOT(ISERROR(SEARCH("ALTO",P20)))</formula>
    </cfRule>
    <cfRule type="containsText" dxfId="707" priority="43" operator="containsText" text="MEDIO">
      <formula>NOT(ISERROR(SEARCH("MEDIO",P20)))</formula>
    </cfRule>
    <cfRule type="containsText" dxfId="706" priority="44" operator="containsText" text="BAJO">
      <formula>NOT(ISERROR(SEARCH("BAJO",P20)))</formula>
    </cfRule>
  </conditionalFormatting>
  <conditionalFormatting sqref="S20">
    <cfRule type="containsText" dxfId="705" priority="34" operator="containsText" text="Nivel 3">
      <formula>NOT(ISERROR(SEARCH("Nivel 3",S20)))</formula>
    </cfRule>
    <cfRule type="containsText" dxfId="704" priority="35" operator="containsText" text="Nivel 2">
      <formula>NOT(ISERROR(SEARCH("Nivel 2",S20)))</formula>
    </cfRule>
    <cfRule type="containsText" dxfId="703" priority="36" operator="containsText" text="Nivel 4">
      <formula>NOT(ISERROR(SEARCH("Nivel 4",S20)))</formula>
    </cfRule>
    <cfRule type="containsText" priority="37" operator="containsText" text="Nivel 4">
      <formula>NOT(ISERROR(SEARCH("Nivel 4",S20)))</formula>
    </cfRule>
    <cfRule type="containsText" dxfId="702" priority="38" operator="containsText" text="Nivel 3">
      <formula>NOT(ISERROR(SEARCH("Nivel 3",S20)))</formula>
    </cfRule>
    <cfRule type="containsText" dxfId="701" priority="39" operator="containsText" text="Nivel 3">
      <formula>NOT(ISERROR(SEARCH("Nivel 3",S20)))</formula>
    </cfRule>
    <cfRule type="containsText" dxfId="700" priority="40" operator="containsText" text="Nivel 1">
      <formula>NOT(ISERROR(SEARCH("Nivel 1",S20)))</formula>
    </cfRule>
  </conditionalFormatting>
  <conditionalFormatting sqref="P27">
    <cfRule type="containsText" dxfId="699" priority="30" operator="containsText" text="MUY ALTO">
      <formula>NOT(ISERROR(SEARCH("MUY ALTO",P27)))</formula>
    </cfRule>
    <cfRule type="containsText" dxfId="698" priority="31" operator="containsText" text="ALTO">
      <formula>NOT(ISERROR(SEARCH("ALTO",P27)))</formula>
    </cfRule>
    <cfRule type="containsText" dxfId="697" priority="32" operator="containsText" text="MEDIO">
      <formula>NOT(ISERROR(SEARCH("MEDIO",P27)))</formula>
    </cfRule>
    <cfRule type="containsText" dxfId="696" priority="33" operator="containsText" text="BAJO">
      <formula>NOT(ISERROR(SEARCH("BAJO",P27)))</formula>
    </cfRule>
  </conditionalFormatting>
  <conditionalFormatting sqref="S27">
    <cfRule type="containsText" dxfId="695" priority="23" operator="containsText" text="Nivel 3">
      <formula>NOT(ISERROR(SEARCH("Nivel 3",S27)))</formula>
    </cfRule>
    <cfRule type="containsText" dxfId="694" priority="24" operator="containsText" text="Nivel 2">
      <formula>NOT(ISERROR(SEARCH("Nivel 2",S27)))</formula>
    </cfRule>
    <cfRule type="containsText" dxfId="693" priority="25" operator="containsText" text="Nivel 4">
      <formula>NOT(ISERROR(SEARCH("Nivel 4",S27)))</formula>
    </cfRule>
    <cfRule type="containsText" priority="26" operator="containsText" text="Nivel 4">
      <formula>NOT(ISERROR(SEARCH("Nivel 4",S27)))</formula>
    </cfRule>
    <cfRule type="containsText" dxfId="692" priority="27" operator="containsText" text="Nivel 3">
      <formula>NOT(ISERROR(SEARCH("Nivel 3",S27)))</formula>
    </cfRule>
    <cfRule type="containsText" dxfId="691" priority="28" operator="containsText" text="Nivel 3">
      <formula>NOT(ISERROR(SEARCH("Nivel 3",S27)))</formula>
    </cfRule>
    <cfRule type="containsText" dxfId="690" priority="29" operator="containsText" text="Nivel 1">
      <formula>NOT(ISERROR(SEARCH("Nivel 1",S27)))</formula>
    </cfRule>
  </conditionalFormatting>
  <conditionalFormatting sqref="P26">
    <cfRule type="containsText" dxfId="689" priority="19" operator="containsText" text="MUY ALTO">
      <formula>NOT(ISERROR(SEARCH("MUY ALTO",P26)))</formula>
    </cfRule>
    <cfRule type="containsText" dxfId="688" priority="20" operator="containsText" text="ALTO">
      <formula>NOT(ISERROR(SEARCH("ALTO",P26)))</formula>
    </cfRule>
    <cfRule type="containsText" dxfId="687" priority="21" operator="containsText" text="MEDIO">
      <formula>NOT(ISERROR(SEARCH("MEDIO",P26)))</formula>
    </cfRule>
    <cfRule type="containsText" dxfId="686" priority="22" operator="containsText" text="BAJO">
      <formula>NOT(ISERROR(SEARCH("BAJO",P26)))</formula>
    </cfRule>
  </conditionalFormatting>
  <conditionalFormatting sqref="S26">
    <cfRule type="containsText" dxfId="685" priority="12" operator="containsText" text="Nivel 3">
      <formula>NOT(ISERROR(SEARCH("Nivel 3",S26)))</formula>
    </cfRule>
    <cfRule type="containsText" dxfId="684" priority="13" operator="containsText" text="Nivel 2">
      <formula>NOT(ISERROR(SEARCH("Nivel 2",S26)))</formula>
    </cfRule>
    <cfRule type="containsText" dxfId="683" priority="14" operator="containsText" text="Nivel 4">
      <formula>NOT(ISERROR(SEARCH("Nivel 4",S26)))</formula>
    </cfRule>
    <cfRule type="containsText" priority="15" operator="containsText" text="Nivel 4">
      <formula>NOT(ISERROR(SEARCH("Nivel 4",S26)))</formula>
    </cfRule>
    <cfRule type="containsText" dxfId="682" priority="16" operator="containsText" text="Nivel 3">
      <formula>NOT(ISERROR(SEARCH("Nivel 3",S26)))</formula>
    </cfRule>
    <cfRule type="containsText" dxfId="681" priority="17" operator="containsText" text="Nivel 3">
      <formula>NOT(ISERROR(SEARCH("Nivel 3",S26)))</formula>
    </cfRule>
    <cfRule type="containsText" dxfId="680" priority="18" operator="containsText" text="Nivel 1">
      <formula>NOT(ISERROR(SEARCH("Nivel 1",S26)))</formula>
    </cfRule>
  </conditionalFormatting>
  <conditionalFormatting sqref="P14">
    <cfRule type="containsText" dxfId="679" priority="8" operator="containsText" text="MUY ALTO">
      <formula>NOT(ISERROR(SEARCH("MUY ALTO",P14)))</formula>
    </cfRule>
    <cfRule type="containsText" dxfId="678" priority="9" operator="containsText" text="ALTO">
      <formula>NOT(ISERROR(SEARCH("ALTO",P14)))</formula>
    </cfRule>
    <cfRule type="containsText" dxfId="677" priority="10" operator="containsText" text="MEDIO">
      <formula>NOT(ISERROR(SEARCH("MEDIO",P14)))</formula>
    </cfRule>
    <cfRule type="containsText" dxfId="676" priority="11" operator="containsText" text="BAJO">
      <formula>NOT(ISERROR(SEARCH("BAJO",P14)))</formula>
    </cfRule>
  </conditionalFormatting>
  <conditionalFormatting sqref="S14">
    <cfRule type="containsText" dxfId="675" priority="1" operator="containsText" text="Nivel 3">
      <formula>NOT(ISERROR(SEARCH("Nivel 3",S14)))</formula>
    </cfRule>
    <cfRule type="containsText" dxfId="674" priority="2" operator="containsText" text="Nivel 2">
      <formula>NOT(ISERROR(SEARCH("Nivel 2",S14)))</formula>
    </cfRule>
    <cfRule type="containsText" dxfId="673" priority="3" operator="containsText" text="Nivel 4">
      <formula>NOT(ISERROR(SEARCH("Nivel 4",S14)))</formula>
    </cfRule>
    <cfRule type="containsText" priority="4" operator="containsText" text="Nivel 4">
      <formula>NOT(ISERROR(SEARCH("Nivel 4",S14)))</formula>
    </cfRule>
    <cfRule type="containsText" dxfId="672" priority="5" operator="containsText" text="Nivel 3">
      <formula>NOT(ISERROR(SEARCH("Nivel 3",S14)))</formula>
    </cfRule>
    <cfRule type="containsText" dxfId="671" priority="6" operator="containsText" text="Nivel 3">
      <formula>NOT(ISERROR(SEARCH("Nivel 3",S14)))</formula>
    </cfRule>
    <cfRule type="containsText" dxfId="670" priority="7" operator="containsText" text="Nivel 1">
      <formula>NOT(ISERROR(SEARCH("Nivel 1",S14)))</formula>
    </cfRule>
  </conditionalFormatting>
  <dataValidations count="6">
    <dataValidation type="list" allowBlank="1" showInputMessage="1" showErrorMessage="1" sqref="Q14">
      <formula1>xc</formula1>
    </dataValidation>
    <dataValidation type="list" allowBlank="1" showInputMessage="1" showErrorMessage="1" sqref="Q26">
      <formula1>NV</formula1>
    </dataValidation>
    <dataValidation type="list" allowBlank="1" showInputMessage="1" showErrorMessage="1" sqref="H12:H27">
      <formula1>ri</formula1>
    </dataValidation>
    <dataValidation type="list" allowBlank="1" showInputMessage="1" showErrorMessage="1" sqref="Q27 Q12:Q13 Q15:Q25">
      <formula1>NC</formula1>
    </dataValidation>
    <dataValidation type="list" allowBlank="1" showInputMessage="1" showErrorMessage="1" sqref="N12:N27">
      <formula1>NE</formula1>
    </dataValidation>
    <dataValidation type="list" allowBlank="1" showInputMessage="1" showErrorMessage="1" sqref="M12:M27">
      <formula1>ND</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topLeftCell="A25" workbookViewId="0">
      <selection activeCell="L25" sqref="L25"/>
    </sheetView>
  </sheetViews>
  <sheetFormatPr baseColWidth="10" defaultRowHeight="15" x14ac:dyDescent="0.25"/>
  <sheetData>
    <row r="1" spans="1:28" ht="19.5"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9.5" customHeight="1"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9.5" customHeight="1"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9.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ht="19.5" customHeight="1"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9.5" customHeight="1" x14ac:dyDescent="0.25">
      <c r="A6" s="188" t="s">
        <v>0</v>
      </c>
      <c r="B6" s="188"/>
      <c r="C6" s="188"/>
      <c r="D6" s="188"/>
      <c r="E6" s="188"/>
      <c r="F6" s="188"/>
      <c r="G6" s="188"/>
      <c r="H6" s="188"/>
      <c r="I6" s="188"/>
      <c r="J6" s="188"/>
      <c r="K6" s="188"/>
      <c r="L6" s="188"/>
      <c r="M6" s="188"/>
      <c r="N6" s="188"/>
      <c r="O6" s="188"/>
      <c r="P6" s="188"/>
      <c r="Q6" s="228" t="s">
        <v>1</v>
      </c>
      <c r="R6" s="229"/>
      <c r="S6" s="229"/>
      <c r="T6" s="229"/>
      <c r="U6" s="229"/>
      <c r="V6" s="229"/>
      <c r="W6" s="229"/>
      <c r="X6" s="229"/>
      <c r="Y6" s="229"/>
      <c r="Z6" s="229"/>
      <c r="AA6" s="229"/>
      <c r="AB6" s="230"/>
    </row>
    <row r="7" spans="1:28" ht="19.5" customHeight="1" x14ac:dyDescent="0.25">
      <c r="A7" s="231" t="s">
        <v>2</v>
      </c>
      <c r="B7" s="231"/>
      <c r="C7" s="231"/>
      <c r="D7" s="231"/>
      <c r="E7" s="231"/>
      <c r="F7" s="231"/>
      <c r="G7" s="231"/>
      <c r="H7" s="231"/>
      <c r="I7" s="231"/>
      <c r="J7" s="231"/>
      <c r="K7" s="231"/>
      <c r="L7" s="231"/>
      <c r="M7" s="231"/>
      <c r="N7" s="231"/>
      <c r="O7" s="231"/>
      <c r="P7" s="231"/>
      <c r="Q7" s="288" t="s">
        <v>251</v>
      </c>
      <c r="R7" s="191"/>
      <c r="S7" s="191"/>
      <c r="T7" s="191"/>
      <c r="U7" s="191"/>
      <c r="V7" s="191"/>
      <c r="W7" s="191"/>
      <c r="X7" s="191"/>
      <c r="Y7" s="191"/>
      <c r="Z7" s="191"/>
      <c r="AA7" s="191"/>
      <c r="AB7" s="289"/>
    </row>
    <row r="8" spans="1:28" ht="19.5" customHeight="1" x14ac:dyDescent="0.25">
      <c r="A8" s="221" t="s">
        <v>497</v>
      </c>
      <c r="B8" s="221"/>
      <c r="C8" s="221"/>
      <c r="D8" s="221"/>
      <c r="E8" s="221"/>
      <c r="F8" s="222" t="s">
        <v>507</v>
      </c>
      <c r="G8" s="222"/>
      <c r="H8" s="222"/>
      <c r="I8" s="222"/>
      <c r="J8" s="222"/>
      <c r="K8" s="222"/>
      <c r="L8" s="221" t="s">
        <v>108</v>
      </c>
      <c r="M8" s="221"/>
      <c r="N8" s="221"/>
      <c r="O8" s="221"/>
      <c r="P8" s="221"/>
      <c r="Q8" s="221" t="s">
        <v>107</v>
      </c>
      <c r="R8" s="221"/>
      <c r="S8" s="221"/>
      <c r="T8" s="221"/>
      <c r="U8" s="221"/>
      <c r="V8" s="221"/>
      <c r="W8" s="221"/>
      <c r="X8" s="221"/>
      <c r="Y8" s="221"/>
      <c r="Z8" s="221"/>
      <c r="AA8" s="221"/>
      <c r="AB8" s="221"/>
    </row>
    <row r="9" spans="1:28" ht="18.75" thickBot="1" x14ac:dyDescent="0.3">
      <c r="A9" s="314"/>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199"/>
      <c r="B11" s="204"/>
      <c r="C11" s="204"/>
      <c r="D11" s="204"/>
      <c r="E11" s="204"/>
      <c r="F11" s="2" t="s">
        <v>15</v>
      </c>
      <c r="G11" s="2" t="s">
        <v>16</v>
      </c>
      <c r="H11" s="2" t="s">
        <v>17</v>
      </c>
      <c r="I11" s="204"/>
      <c r="J11" s="2" t="s">
        <v>18</v>
      </c>
      <c r="K11" s="2"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102" x14ac:dyDescent="0.25">
      <c r="A12" s="209" t="s">
        <v>311</v>
      </c>
      <c r="B12" s="200" t="s">
        <v>314</v>
      </c>
      <c r="C12" s="212" t="s">
        <v>242</v>
      </c>
      <c r="D12" s="212" t="s">
        <v>243</v>
      </c>
      <c r="E12" s="218" t="s">
        <v>39</v>
      </c>
      <c r="F12" s="37" t="s">
        <v>60</v>
      </c>
      <c r="G12" s="37" t="s">
        <v>244</v>
      </c>
      <c r="H12" s="37" t="s">
        <v>245</v>
      </c>
      <c r="I12" s="6" t="s">
        <v>246</v>
      </c>
      <c r="J12" s="6" t="s">
        <v>44</v>
      </c>
      <c r="K12" s="6" t="s">
        <v>210</v>
      </c>
      <c r="L12" s="37" t="s">
        <v>247</v>
      </c>
      <c r="M12" s="37">
        <v>2</v>
      </c>
      <c r="N12" s="37">
        <v>2</v>
      </c>
      <c r="O12" s="20">
        <f t="shared" ref="O12:O26" si="0">M12*N12</f>
        <v>4</v>
      </c>
      <c r="P12" s="21" t="s">
        <v>248</v>
      </c>
      <c r="Q12" s="22">
        <v>10</v>
      </c>
      <c r="R12" s="22">
        <f t="shared" ref="R12:R26" si="1">O12*Q12</f>
        <v>40</v>
      </c>
      <c r="S12" s="21" t="str">
        <f>IF(AND(R12&gt;149,R12&lt;501),"Nivel 2",IF(AND(R12&gt;599),"Nivel 1",IF(AND(R12&gt;39,R12&lt;121),"Nivel 3","Nivel 4")))</f>
        <v>Nivel 3</v>
      </c>
      <c r="T12" s="24" t="str">
        <f t="shared" ref="T12:T26" si="2">IF(AND(R12&gt;149,R12&lt;501),"No Aceptable o Aceptable con control específico",IF(AND(R12&gt;599),"No Aceptable",IF(AND(R12&gt;39,R12&lt;121),"Aceptable","Aceptable")))</f>
        <v>Aceptable</v>
      </c>
      <c r="U12" s="37">
        <v>1</v>
      </c>
      <c r="V12" s="37" t="s">
        <v>249</v>
      </c>
      <c r="W12" s="37" t="s">
        <v>39</v>
      </c>
      <c r="X12" s="37" t="s">
        <v>49</v>
      </c>
      <c r="Y12" s="37" t="s">
        <v>49</v>
      </c>
      <c r="Z12" s="37" t="s">
        <v>49</v>
      </c>
      <c r="AA12" s="208" t="s">
        <v>250</v>
      </c>
      <c r="AB12" s="184" t="s">
        <v>49</v>
      </c>
    </row>
    <row r="13" spans="1:28" x14ac:dyDescent="0.25">
      <c r="A13" s="210"/>
      <c r="B13" s="201"/>
      <c r="C13" s="213"/>
      <c r="D13" s="214"/>
      <c r="E13" s="219"/>
      <c r="F13" s="37"/>
      <c r="G13" s="37"/>
      <c r="H13" s="37"/>
      <c r="I13" s="37"/>
      <c r="J13" s="6"/>
      <c r="K13" s="6"/>
      <c r="L13" s="6"/>
      <c r="M13" s="37"/>
      <c r="N13" s="37"/>
      <c r="O13" s="20"/>
      <c r="P13" s="21"/>
      <c r="Q13" s="22"/>
      <c r="R13" s="22"/>
      <c r="S13" s="21"/>
      <c r="T13" s="24"/>
      <c r="U13" s="37"/>
      <c r="V13" s="37"/>
      <c r="W13" s="37"/>
      <c r="X13" s="37"/>
      <c r="Y13" s="37"/>
      <c r="Z13" s="37"/>
      <c r="AA13" s="208"/>
      <c r="AB13" s="184"/>
    </row>
    <row r="14" spans="1:28" ht="127.5" x14ac:dyDescent="0.25">
      <c r="A14" s="210"/>
      <c r="B14" s="201"/>
      <c r="C14" s="213"/>
      <c r="D14" s="205"/>
      <c r="E14" s="219"/>
      <c r="F14" s="37" t="s">
        <v>60</v>
      </c>
      <c r="G14" s="37" t="s">
        <v>61</v>
      </c>
      <c r="H14" s="37" t="s">
        <v>62</v>
      </c>
      <c r="I14" s="189" t="s">
        <v>63</v>
      </c>
      <c r="J14" s="37" t="s">
        <v>210</v>
      </c>
      <c r="K14" s="37" t="s">
        <v>788</v>
      </c>
      <c r="L14" s="37" t="s">
        <v>789</v>
      </c>
      <c r="M14" s="37">
        <v>6</v>
      </c>
      <c r="N14" s="37">
        <v>2</v>
      </c>
      <c r="O14" s="20">
        <f t="shared" si="0"/>
        <v>12</v>
      </c>
      <c r="P14" s="21" t="s">
        <v>47</v>
      </c>
      <c r="Q14" s="22">
        <v>10</v>
      </c>
      <c r="R14" s="22">
        <f t="shared" si="1"/>
        <v>120</v>
      </c>
      <c r="S14" s="21" t="str">
        <f>IF(AND(R14&gt;149,R14&lt;501),"Nivel 2",IF(AND(R14&gt;599),"Nivel 1",IF(AND(R14&gt;39,R14&lt;121),"Nivel 3","Nivel 4")))</f>
        <v>Nivel 3</v>
      </c>
      <c r="T14" s="36" t="str">
        <f t="shared" si="2"/>
        <v>Aceptable</v>
      </c>
      <c r="U14" s="37">
        <v>1</v>
      </c>
      <c r="V14" s="207" t="s">
        <v>64</v>
      </c>
      <c r="W14" s="207" t="s">
        <v>39</v>
      </c>
      <c r="X14" s="207" t="s">
        <v>49</v>
      </c>
      <c r="Y14" s="207" t="s">
        <v>49</v>
      </c>
      <c r="Z14" s="207" t="s">
        <v>49</v>
      </c>
      <c r="AA14" s="208" t="s">
        <v>117</v>
      </c>
      <c r="AB14" s="184" t="s">
        <v>49</v>
      </c>
    </row>
    <row r="15" spans="1:28" ht="127.5" x14ac:dyDescent="0.25">
      <c r="A15" s="210"/>
      <c r="B15" s="201"/>
      <c r="C15" s="213"/>
      <c r="D15" s="205"/>
      <c r="E15" s="219"/>
      <c r="F15" s="37" t="s">
        <v>66</v>
      </c>
      <c r="G15" s="37" t="s">
        <v>118</v>
      </c>
      <c r="H15" s="37" t="s">
        <v>62</v>
      </c>
      <c r="I15" s="206"/>
      <c r="J15" s="6" t="s">
        <v>44</v>
      </c>
      <c r="K15" s="6" t="s">
        <v>44</v>
      </c>
      <c r="L15" s="6" t="s">
        <v>790</v>
      </c>
      <c r="M15" s="37">
        <v>6</v>
      </c>
      <c r="N15" s="37">
        <v>2</v>
      </c>
      <c r="O15" s="20">
        <f t="shared" si="0"/>
        <v>12</v>
      </c>
      <c r="P15" s="21" t="str">
        <f t="shared" ref="P15" si="3">IF(AND(O15&gt;9,O15&lt;21),"ALTO",IF(AND(O15&gt;23),"MUY ALTO",IF(AND(O15&gt;5,O15&lt;9),"MEDIO","BAJO")))</f>
        <v>ALTO</v>
      </c>
      <c r="Q15" s="22">
        <v>10</v>
      </c>
      <c r="R15" s="22">
        <f t="shared" si="1"/>
        <v>120</v>
      </c>
      <c r="S15" s="21" t="str">
        <f t="shared" ref="S15:S23" si="4">IF(AND(R15&gt;149,R15&lt;501),"Nivel 2",IF(AND(R15&gt;599),"Nivel 1",IF(AND(R15&gt;39,R15&lt;121),"Nivel 3","Nivel 4")))</f>
        <v>Nivel 3</v>
      </c>
      <c r="T15" s="36" t="str">
        <f t="shared" si="2"/>
        <v>Aceptable</v>
      </c>
      <c r="U15" s="37">
        <v>1</v>
      </c>
      <c r="V15" s="207"/>
      <c r="W15" s="207"/>
      <c r="X15" s="207"/>
      <c r="Y15" s="207"/>
      <c r="Z15" s="207"/>
      <c r="AA15" s="208"/>
      <c r="AB15" s="184"/>
    </row>
    <row r="16" spans="1:28" ht="102" x14ac:dyDescent="0.25">
      <c r="A16" s="210"/>
      <c r="B16" s="201"/>
      <c r="C16" s="213"/>
      <c r="D16" s="205"/>
      <c r="E16" s="219"/>
      <c r="F16" s="37" t="s">
        <v>68</v>
      </c>
      <c r="G16" s="37" t="s">
        <v>69</v>
      </c>
      <c r="H16" s="37" t="s">
        <v>62</v>
      </c>
      <c r="I16" s="206"/>
      <c r="J16" s="6" t="s">
        <v>210</v>
      </c>
      <c r="K16" s="6" t="s">
        <v>210</v>
      </c>
      <c r="L16" s="6" t="s">
        <v>791</v>
      </c>
      <c r="M16" s="37">
        <v>6</v>
      </c>
      <c r="N16" s="37">
        <v>2</v>
      </c>
      <c r="O16" s="20">
        <f t="shared" si="0"/>
        <v>12</v>
      </c>
      <c r="P16" s="21" t="s">
        <v>47</v>
      </c>
      <c r="Q16" s="22">
        <v>10</v>
      </c>
      <c r="R16" s="22">
        <f t="shared" si="1"/>
        <v>120</v>
      </c>
      <c r="S16" s="21" t="str">
        <f t="shared" si="4"/>
        <v>Nivel 3</v>
      </c>
      <c r="T16" s="36" t="str">
        <f t="shared" si="2"/>
        <v>Aceptable</v>
      </c>
      <c r="U16" s="37">
        <v>1</v>
      </c>
      <c r="V16" s="207"/>
      <c r="W16" s="207"/>
      <c r="X16" s="207"/>
      <c r="Y16" s="207"/>
      <c r="Z16" s="207"/>
      <c r="AA16" s="208"/>
      <c r="AB16" s="184"/>
    </row>
    <row r="17" spans="1:28" ht="127.5" x14ac:dyDescent="0.25">
      <c r="A17" s="210"/>
      <c r="B17" s="201"/>
      <c r="C17" s="213"/>
      <c r="D17" s="205"/>
      <c r="E17" s="219"/>
      <c r="F17" s="37" t="s">
        <v>73</v>
      </c>
      <c r="G17" s="37" t="s">
        <v>119</v>
      </c>
      <c r="H17" s="37" t="s">
        <v>62</v>
      </c>
      <c r="I17" s="206"/>
      <c r="J17" s="6" t="s">
        <v>44</v>
      </c>
      <c r="K17" s="6" t="s">
        <v>792</v>
      </c>
      <c r="L17" s="6" t="s">
        <v>793</v>
      </c>
      <c r="M17" s="37">
        <v>6</v>
      </c>
      <c r="N17" s="37">
        <v>2</v>
      </c>
      <c r="O17" s="20">
        <f t="shared" si="0"/>
        <v>12</v>
      </c>
      <c r="P17" s="21" t="s">
        <v>47</v>
      </c>
      <c r="Q17" s="22">
        <v>10</v>
      </c>
      <c r="R17" s="22">
        <f t="shared" si="1"/>
        <v>120</v>
      </c>
      <c r="S17" s="21" t="str">
        <f t="shared" si="4"/>
        <v>Nivel 3</v>
      </c>
      <c r="T17" s="36" t="str">
        <f t="shared" si="2"/>
        <v>Aceptable</v>
      </c>
      <c r="U17" s="37">
        <v>1</v>
      </c>
      <c r="V17" s="207"/>
      <c r="W17" s="207"/>
      <c r="X17" s="207"/>
      <c r="Y17" s="207"/>
      <c r="Z17" s="207"/>
      <c r="AA17" s="208"/>
      <c r="AB17" s="184"/>
    </row>
    <row r="18" spans="1:28" ht="127.5" x14ac:dyDescent="0.25">
      <c r="A18" s="210"/>
      <c r="B18" s="201"/>
      <c r="C18" s="213"/>
      <c r="D18" s="205"/>
      <c r="E18" s="219"/>
      <c r="F18" s="37" t="s">
        <v>75</v>
      </c>
      <c r="G18" s="37" t="s">
        <v>76</v>
      </c>
      <c r="H18" s="37" t="s">
        <v>62</v>
      </c>
      <c r="I18" s="206"/>
      <c r="J18" s="6" t="s">
        <v>210</v>
      </c>
      <c r="K18" s="6" t="s">
        <v>210</v>
      </c>
      <c r="L18" s="6" t="s">
        <v>794</v>
      </c>
      <c r="M18" s="37">
        <v>6</v>
      </c>
      <c r="N18" s="37">
        <v>2</v>
      </c>
      <c r="O18" s="20">
        <f t="shared" si="0"/>
        <v>12</v>
      </c>
      <c r="P18" s="21" t="s">
        <v>47</v>
      </c>
      <c r="Q18" s="22">
        <v>10</v>
      </c>
      <c r="R18" s="22">
        <f t="shared" si="1"/>
        <v>120</v>
      </c>
      <c r="S18" s="21" t="str">
        <f t="shared" si="4"/>
        <v>Nivel 3</v>
      </c>
      <c r="T18" s="36" t="str">
        <f t="shared" si="2"/>
        <v>Aceptable</v>
      </c>
      <c r="U18" s="37">
        <v>1</v>
      </c>
      <c r="V18" s="207"/>
      <c r="W18" s="207"/>
      <c r="X18" s="207"/>
      <c r="Y18" s="207"/>
      <c r="Z18" s="207"/>
      <c r="AA18" s="208"/>
      <c r="AB18" s="184"/>
    </row>
    <row r="19" spans="1:28" ht="102" x14ac:dyDescent="0.25">
      <c r="A19" s="210"/>
      <c r="B19" s="201"/>
      <c r="C19" s="213"/>
      <c r="D19" s="205"/>
      <c r="E19" s="219"/>
      <c r="F19" s="37" t="s">
        <v>78</v>
      </c>
      <c r="G19" s="25" t="s">
        <v>797</v>
      </c>
      <c r="H19" s="37" t="s">
        <v>80</v>
      </c>
      <c r="I19" s="189" t="s">
        <v>81</v>
      </c>
      <c r="J19" s="37" t="s">
        <v>795</v>
      </c>
      <c r="K19" s="37" t="s">
        <v>210</v>
      </c>
      <c r="L19" s="37" t="s">
        <v>796</v>
      </c>
      <c r="M19" s="37">
        <v>6</v>
      </c>
      <c r="N19" s="37">
        <v>3</v>
      </c>
      <c r="O19" s="20">
        <f t="shared" si="0"/>
        <v>18</v>
      </c>
      <c r="P19" s="21" t="s">
        <v>47</v>
      </c>
      <c r="Q19" s="22">
        <v>10</v>
      </c>
      <c r="R19" s="22">
        <f t="shared" si="1"/>
        <v>180</v>
      </c>
      <c r="S19" s="21" t="str">
        <f t="shared" si="4"/>
        <v>Nivel 2</v>
      </c>
      <c r="T19" s="24" t="str">
        <f t="shared" si="2"/>
        <v>No Aceptable o Aceptable con control específico</v>
      </c>
      <c r="U19" s="37">
        <v>1</v>
      </c>
      <c r="V19" s="189" t="s">
        <v>82</v>
      </c>
      <c r="W19" s="37" t="s">
        <v>39</v>
      </c>
      <c r="X19" s="37"/>
      <c r="Y19" s="37"/>
      <c r="Z19" s="37" t="s">
        <v>121</v>
      </c>
      <c r="AA19" s="189" t="s">
        <v>122</v>
      </c>
      <c r="AB19" s="38" t="s">
        <v>49</v>
      </c>
    </row>
    <row r="20" spans="1:28" x14ac:dyDescent="0.25">
      <c r="A20" s="210"/>
      <c r="B20" s="201"/>
      <c r="C20" s="213"/>
      <c r="D20" s="205"/>
      <c r="E20" s="219"/>
      <c r="F20" s="37"/>
      <c r="G20" s="25"/>
      <c r="H20" s="37"/>
      <c r="I20" s="190"/>
      <c r="J20" s="37"/>
      <c r="K20" s="37"/>
      <c r="L20" s="37"/>
      <c r="M20" s="37"/>
      <c r="N20" s="37"/>
      <c r="O20" s="20"/>
      <c r="P20" s="21"/>
      <c r="Q20" s="22"/>
      <c r="R20" s="22"/>
      <c r="S20" s="21"/>
      <c r="T20" s="36"/>
      <c r="U20" s="37"/>
      <c r="V20" s="190"/>
      <c r="W20" s="37"/>
      <c r="X20" s="37"/>
      <c r="Y20" s="37"/>
      <c r="Z20" s="37"/>
      <c r="AA20" s="190"/>
      <c r="AB20" s="38"/>
    </row>
    <row r="21" spans="1:28" x14ac:dyDescent="0.25">
      <c r="A21" s="210"/>
      <c r="B21" s="201"/>
      <c r="C21" s="213"/>
      <c r="D21" s="205"/>
      <c r="E21" s="219"/>
      <c r="F21" s="37"/>
      <c r="G21" s="37"/>
      <c r="H21" s="37"/>
      <c r="I21" s="37"/>
      <c r="J21" s="6"/>
      <c r="K21" s="6"/>
      <c r="L21" s="6"/>
      <c r="M21" s="37"/>
      <c r="N21" s="37"/>
      <c r="O21" s="20"/>
      <c r="P21" s="21"/>
      <c r="Q21" s="22"/>
      <c r="R21" s="22"/>
      <c r="S21" s="21"/>
      <c r="T21" s="36"/>
      <c r="U21" s="37"/>
      <c r="V21" s="37"/>
      <c r="W21" s="37"/>
      <c r="X21" s="37"/>
      <c r="Y21" s="37"/>
      <c r="Z21" s="37"/>
      <c r="AA21" s="25"/>
      <c r="AB21" s="38"/>
    </row>
    <row r="22" spans="1:28" ht="165.75" x14ac:dyDescent="0.25">
      <c r="A22" s="210"/>
      <c r="B22" s="201"/>
      <c r="C22" s="213"/>
      <c r="D22" s="205"/>
      <c r="E22" s="219"/>
      <c r="F22" s="37" t="s">
        <v>85</v>
      </c>
      <c r="G22" s="37" t="s">
        <v>125</v>
      </c>
      <c r="H22" s="37" t="s">
        <v>86</v>
      </c>
      <c r="I22" s="37" t="s">
        <v>87</v>
      </c>
      <c r="J22" s="37" t="s">
        <v>88</v>
      </c>
      <c r="K22" s="19" t="s">
        <v>44</v>
      </c>
      <c r="L22" s="19" t="s">
        <v>44</v>
      </c>
      <c r="M22" s="37">
        <v>6</v>
      </c>
      <c r="N22" s="37">
        <v>2</v>
      </c>
      <c r="O22" s="20">
        <f t="shared" ref="O22" si="5">M22*N22</f>
        <v>12</v>
      </c>
      <c r="P22" s="21" t="s">
        <v>47</v>
      </c>
      <c r="Q22" s="22">
        <v>25</v>
      </c>
      <c r="R22" s="22">
        <f t="shared" ref="R22" si="6">O22*Q22</f>
        <v>300</v>
      </c>
      <c r="S22" s="23" t="str">
        <f t="shared" ref="S22" si="7">IF(AND(R22&gt;149,R22&lt;501),"Nivel 2",IF(AND(R22&gt;599),"Nivel 1",IF(AND(R22&gt;39,R22&lt;121),"Nivel 3","Nivel 4")))</f>
        <v>Nivel 2</v>
      </c>
      <c r="T22" s="24" t="str">
        <f t="shared" ref="T22" si="8">IF(AND(R22&gt;149,R22&lt;501),"No Aceptable o Aceptable con control específico",IF(AND(R22&gt;599),"No Aceptable",IF(AND(R22&gt;39,R22&lt;121),"Aceptable","Aceptable")))</f>
        <v>No Aceptable o Aceptable con control específico</v>
      </c>
      <c r="U22" s="37">
        <v>1</v>
      </c>
      <c r="V22" s="25" t="s">
        <v>89</v>
      </c>
      <c r="W22" s="37" t="s">
        <v>39</v>
      </c>
      <c r="X22" s="37"/>
      <c r="Y22" s="37"/>
      <c r="Z22" s="37" t="s">
        <v>126</v>
      </c>
      <c r="AA22" s="189" t="s">
        <v>91</v>
      </c>
      <c r="AB22" s="38"/>
    </row>
    <row r="23" spans="1:28" ht="102" x14ac:dyDescent="0.25">
      <c r="A23" s="210"/>
      <c r="B23" s="201"/>
      <c r="C23" s="213"/>
      <c r="D23" s="205"/>
      <c r="E23" s="219"/>
      <c r="F23" s="37" t="s">
        <v>92</v>
      </c>
      <c r="G23" s="37" t="s">
        <v>127</v>
      </c>
      <c r="H23" s="37" t="s">
        <v>86</v>
      </c>
      <c r="I23" s="37" t="s">
        <v>128</v>
      </c>
      <c r="J23" s="19" t="s">
        <v>129</v>
      </c>
      <c r="K23" s="19" t="s">
        <v>44</v>
      </c>
      <c r="L23" s="19" t="s">
        <v>764</v>
      </c>
      <c r="M23" s="37">
        <v>6</v>
      </c>
      <c r="N23" s="37">
        <v>2</v>
      </c>
      <c r="O23" s="20">
        <f t="shared" si="0"/>
        <v>12</v>
      </c>
      <c r="P23" s="21" t="s">
        <v>47</v>
      </c>
      <c r="Q23" s="22">
        <v>10</v>
      </c>
      <c r="R23" s="22">
        <f t="shared" si="1"/>
        <v>120</v>
      </c>
      <c r="S23" s="23" t="str">
        <f t="shared" si="4"/>
        <v>Nivel 3</v>
      </c>
      <c r="T23" s="36" t="str">
        <f t="shared" si="2"/>
        <v>Aceptable</v>
      </c>
      <c r="U23" s="37">
        <v>1</v>
      </c>
      <c r="V23" s="25" t="s">
        <v>93</v>
      </c>
      <c r="W23" s="37" t="s">
        <v>56</v>
      </c>
      <c r="X23" s="37"/>
      <c r="Y23" s="37"/>
      <c r="Z23" s="37" t="s">
        <v>49</v>
      </c>
      <c r="AA23" s="190"/>
      <c r="AB23" s="38" t="s">
        <v>49</v>
      </c>
    </row>
    <row r="24" spans="1:28" ht="409.5" x14ac:dyDescent="0.25">
      <c r="A24" s="210"/>
      <c r="B24" s="201"/>
      <c r="C24" s="213"/>
      <c r="D24" s="18"/>
      <c r="E24" s="219"/>
      <c r="F24" s="8" t="s">
        <v>95</v>
      </c>
      <c r="G24" s="37" t="s">
        <v>96</v>
      </c>
      <c r="H24" s="37" t="s">
        <v>97</v>
      </c>
      <c r="I24" s="8" t="s">
        <v>98</v>
      </c>
      <c r="J24" s="26" t="s">
        <v>44</v>
      </c>
      <c r="K24" s="26" t="s">
        <v>44</v>
      </c>
      <c r="L24" s="26" t="s">
        <v>99</v>
      </c>
      <c r="M24" s="7">
        <v>6</v>
      </c>
      <c r="N24" s="8">
        <v>1</v>
      </c>
      <c r="O24" s="9">
        <f t="shared" si="0"/>
        <v>6</v>
      </c>
      <c r="P24" s="10" t="s">
        <v>47</v>
      </c>
      <c r="Q24" s="11">
        <v>100</v>
      </c>
      <c r="R24" s="12">
        <f t="shared" si="1"/>
        <v>600</v>
      </c>
      <c r="S24" s="27" t="s">
        <v>100</v>
      </c>
      <c r="T24" s="29" t="str">
        <f t="shared" si="2"/>
        <v>No Aceptable</v>
      </c>
      <c r="U24" s="16">
        <v>1</v>
      </c>
      <c r="V24" s="28" t="s">
        <v>98</v>
      </c>
      <c r="W24" s="7" t="s">
        <v>39</v>
      </c>
      <c r="X24" s="8" t="s">
        <v>49</v>
      </c>
      <c r="Y24" s="7" t="s">
        <v>49</v>
      </c>
      <c r="Z24" s="8" t="s">
        <v>101</v>
      </c>
      <c r="AA24" s="30" t="s">
        <v>102</v>
      </c>
      <c r="AB24" s="7" t="s">
        <v>49</v>
      </c>
    </row>
    <row r="25" spans="1:28" ht="255" x14ac:dyDescent="0.25">
      <c r="A25" s="210"/>
      <c r="B25" s="201"/>
      <c r="C25" s="213"/>
      <c r="D25" s="18"/>
      <c r="E25" s="219"/>
      <c r="F25" s="37" t="s">
        <v>130</v>
      </c>
      <c r="G25" s="37" t="s">
        <v>751</v>
      </c>
      <c r="H25" s="37" t="s">
        <v>86</v>
      </c>
      <c r="I25" s="37" t="s">
        <v>98</v>
      </c>
      <c r="J25" s="19" t="s">
        <v>44</v>
      </c>
      <c r="K25" s="19" t="s">
        <v>44</v>
      </c>
      <c r="L25" s="19" t="s">
        <v>799</v>
      </c>
      <c r="M25" s="37">
        <v>6</v>
      </c>
      <c r="N25" s="37">
        <v>1</v>
      </c>
      <c r="O25" s="20">
        <f t="shared" si="0"/>
        <v>6</v>
      </c>
      <c r="P25" s="21" t="s">
        <v>47</v>
      </c>
      <c r="Q25" s="22">
        <v>25</v>
      </c>
      <c r="R25" s="22">
        <f t="shared" si="1"/>
        <v>150</v>
      </c>
      <c r="S25" s="23" t="s">
        <v>132</v>
      </c>
      <c r="T25" s="24" t="str">
        <f t="shared" si="2"/>
        <v>No Aceptable o Aceptable con control específico</v>
      </c>
      <c r="U25" s="37">
        <v>1</v>
      </c>
      <c r="V25" s="25" t="s">
        <v>98</v>
      </c>
      <c r="W25" s="37" t="s">
        <v>39</v>
      </c>
      <c r="X25" s="37" t="s">
        <v>49</v>
      </c>
      <c r="Y25" s="37" t="s">
        <v>49</v>
      </c>
      <c r="Z25" s="37" t="s">
        <v>49</v>
      </c>
      <c r="AA25" s="37" t="s">
        <v>133</v>
      </c>
      <c r="AB25" s="37" t="s">
        <v>49</v>
      </c>
    </row>
    <row r="26" spans="1:28" ht="114.75" x14ac:dyDescent="0.25">
      <c r="A26" s="211"/>
      <c r="B26" s="202"/>
      <c r="C26" s="214"/>
      <c r="D26" s="40"/>
      <c r="E26" s="220"/>
      <c r="F26" s="8" t="s">
        <v>103</v>
      </c>
      <c r="G26" s="37" t="s">
        <v>104</v>
      </c>
      <c r="H26" s="37" t="s">
        <v>86</v>
      </c>
      <c r="I26" s="8" t="s">
        <v>105</v>
      </c>
      <c r="J26" s="26" t="s">
        <v>44</v>
      </c>
      <c r="K26" s="26" t="s">
        <v>44</v>
      </c>
      <c r="L26" s="26" t="s">
        <v>798</v>
      </c>
      <c r="M26" s="7">
        <v>6</v>
      </c>
      <c r="N26" s="8">
        <v>3</v>
      </c>
      <c r="O26" s="9">
        <f t="shared" si="0"/>
        <v>18</v>
      </c>
      <c r="P26" s="10" t="str">
        <f t="shared" ref="P26" si="9">IF(AND(O26&gt;9,O26&lt;21),"ALTO",IF(AND(O26&gt;23),"MUY ALTO",IF(AND(O26&gt;5,O26&lt;9),"MEDIO","BAJO")))</f>
        <v>ALTO</v>
      </c>
      <c r="Q26" s="11">
        <v>10</v>
      </c>
      <c r="R26" s="12">
        <f t="shared" si="1"/>
        <v>180</v>
      </c>
      <c r="S26" s="31" t="str">
        <f t="shared" ref="S26" si="10">IF(AND(R26&gt;149,R26&lt;501),"Nivel 2",IF(AND(R26&gt;599),"Nivel 1",IF(AND(R26&gt;39,R26&lt;121),"Nivel 3","Nivel 4")))</f>
        <v>Nivel 2</v>
      </c>
      <c r="T26" s="13" t="str">
        <f t="shared" si="2"/>
        <v>No Aceptable o Aceptable con control específico</v>
      </c>
      <c r="U26" s="16">
        <v>1</v>
      </c>
      <c r="V26" s="15" t="s">
        <v>106</v>
      </c>
      <c r="W26" s="7" t="s">
        <v>56</v>
      </c>
      <c r="X26" s="8" t="s">
        <v>49</v>
      </c>
      <c r="Y26" s="7" t="s">
        <v>49</v>
      </c>
      <c r="Z26" s="8"/>
      <c r="AA26" s="17" t="s">
        <v>398</v>
      </c>
      <c r="AB26" s="7" t="s">
        <v>49</v>
      </c>
    </row>
    <row r="27" spans="1:28" x14ac:dyDescent="0.25">
      <c r="A27" s="4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row>
  </sheetData>
  <mergeCells count="47">
    <mergeCell ref="A8:E8"/>
    <mergeCell ref="F8:K8"/>
    <mergeCell ref="L8:P8"/>
    <mergeCell ref="Q8:AB8"/>
    <mergeCell ref="A5:AB5"/>
    <mergeCell ref="A6:P6"/>
    <mergeCell ref="Q6:AB6"/>
    <mergeCell ref="A7:P7"/>
    <mergeCell ref="Q7:AB7"/>
    <mergeCell ref="A1:F4"/>
    <mergeCell ref="G1:Z1"/>
    <mergeCell ref="G2:Z4"/>
    <mergeCell ref="AA2:AB2"/>
    <mergeCell ref="AA3:AB3"/>
    <mergeCell ref="AA4:AB4"/>
    <mergeCell ref="A9:AB9"/>
    <mergeCell ref="A10:A11"/>
    <mergeCell ref="B10:B11"/>
    <mergeCell ref="C10:C11"/>
    <mergeCell ref="D10:D11"/>
    <mergeCell ref="E10:E11"/>
    <mergeCell ref="F10:H10"/>
    <mergeCell ref="I10:I11"/>
    <mergeCell ref="J10:L10"/>
    <mergeCell ref="M10:S10"/>
    <mergeCell ref="U10:W10"/>
    <mergeCell ref="X10:AB10"/>
    <mergeCell ref="A12:A26"/>
    <mergeCell ref="B12:B26"/>
    <mergeCell ref="X14:X18"/>
    <mergeCell ref="C12:C26"/>
    <mergeCell ref="D12:D13"/>
    <mergeCell ref="E12:E26"/>
    <mergeCell ref="D14:D23"/>
    <mergeCell ref="I19:I20"/>
    <mergeCell ref="V19:V20"/>
    <mergeCell ref="AA12:AA13"/>
    <mergeCell ref="AB12:AB13"/>
    <mergeCell ref="AA14:AA18"/>
    <mergeCell ref="AB14:AB18"/>
    <mergeCell ref="W14:W18"/>
    <mergeCell ref="AA19:AA20"/>
    <mergeCell ref="AA22:AA23"/>
    <mergeCell ref="I14:I18"/>
    <mergeCell ref="V14:V18"/>
    <mergeCell ref="Y14:Y18"/>
    <mergeCell ref="Z14:Z18"/>
  </mergeCells>
  <conditionalFormatting sqref="P12:P21 P23">
    <cfRule type="containsText" dxfId="669" priority="52" operator="containsText" text="MUY ALTO">
      <formula>NOT(ISERROR(SEARCH("MUY ALTO",P12)))</formula>
    </cfRule>
    <cfRule type="containsText" dxfId="668" priority="53" operator="containsText" text="ALTO">
      <formula>NOT(ISERROR(SEARCH("ALTO",P12)))</formula>
    </cfRule>
    <cfRule type="containsText" dxfId="667" priority="54" operator="containsText" text="MEDIO">
      <formula>NOT(ISERROR(SEARCH("MEDIO",P12)))</formula>
    </cfRule>
    <cfRule type="containsText" dxfId="666" priority="55" operator="containsText" text="BAJO">
      <formula>NOT(ISERROR(SEARCH("BAJO",P12)))</formula>
    </cfRule>
  </conditionalFormatting>
  <conditionalFormatting sqref="S12:S21 S23">
    <cfRule type="containsText" dxfId="665" priority="45" operator="containsText" text="Nivel 3">
      <formula>NOT(ISERROR(SEARCH("Nivel 3",S12)))</formula>
    </cfRule>
    <cfRule type="containsText" dxfId="664" priority="46" operator="containsText" text="Nivel 2">
      <formula>NOT(ISERROR(SEARCH("Nivel 2",S12)))</formula>
    </cfRule>
    <cfRule type="containsText" dxfId="663" priority="47" operator="containsText" text="Nivel 4">
      <formula>NOT(ISERROR(SEARCH("Nivel 4",S12)))</formula>
    </cfRule>
    <cfRule type="containsText" priority="48" operator="containsText" text="Nivel 4">
      <formula>NOT(ISERROR(SEARCH("Nivel 4",S12)))</formula>
    </cfRule>
    <cfRule type="containsText" dxfId="662" priority="49" operator="containsText" text="Nivel 3">
      <formula>NOT(ISERROR(SEARCH("Nivel 3",S12)))</formula>
    </cfRule>
    <cfRule type="containsText" dxfId="661" priority="50" operator="containsText" text="Nivel 3">
      <formula>NOT(ISERROR(SEARCH("Nivel 3",S12)))</formula>
    </cfRule>
    <cfRule type="containsText" dxfId="660" priority="51" operator="containsText" text="Nivel 1">
      <formula>NOT(ISERROR(SEARCH("Nivel 1",S12)))</formula>
    </cfRule>
  </conditionalFormatting>
  <conditionalFormatting sqref="P22">
    <cfRule type="containsText" dxfId="659" priority="41" operator="containsText" text="MUY ALTO">
      <formula>NOT(ISERROR(SEARCH("MUY ALTO",P22)))</formula>
    </cfRule>
    <cfRule type="containsText" dxfId="658" priority="42" operator="containsText" text="ALTO">
      <formula>NOT(ISERROR(SEARCH("ALTO",P22)))</formula>
    </cfRule>
    <cfRule type="containsText" dxfId="657" priority="43" operator="containsText" text="MEDIO">
      <formula>NOT(ISERROR(SEARCH("MEDIO",P22)))</formula>
    </cfRule>
    <cfRule type="containsText" dxfId="656" priority="44" operator="containsText" text="BAJO">
      <formula>NOT(ISERROR(SEARCH("BAJO",P22)))</formula>
    </cfRule>
  </conditionalFormatting>
  <conditionalFormatting sqref="S22">
    <cfRule type="containsText" dxfId="655" priority="34" operator="containsText" text="Nivel 3">
      <formula>NOT(ISERROR(SEARCH("Nivel 3",S22)))</formula>
    </cfRule>
    <cfRule type="containsText" dxfId="654" priority="35" operator="containsText" text="Nivel 2">
      <formula>NOT(ISERROR(SEARCH("Nivel 2",S22)))</formula>
    </cfRule>
    <cfRule type="containsText" dxfId="653" priority="36" operator="containsText" text="Nivel 4">
      <formula>NOT(ISERROR(SEARCH("Nivel 4",S22)))</formula>
    </cfRule>
    <cfRule type="containsText" priority="37" operator="containsText" text="Nivel 4">
      <formula>NOT(ISERROR(SEARCH("Nivel 4",S22)))</formula>
    </cfRule>
    <cfRule type="containsText" dxfId="652" priority="38" operator="containsText" text="Nivel 3">
      <formula>NOT(ISERROR(SEARCH("Nivel 3",S22)))</formula>
    </cfRule>
    <cfRule type="containsText" dxfId="651" priority="39" operator="containsText" text="Nivel 3">
      <formula>NOT(ISERROR(SEARCH("Nivel 3",S22)))</formula>
    </cfRule>
    <cfRule type="containsText" dxfId="650" priority="40" operator="containsText" text="Nivel 1">
      <formula>NOT(ISERROR(SEARCH("Nivel 1",S22)))</formula>
    </cfRule>
  </conditionalFormatting>
  <conditionalFormatting sqref="P24">
    <cfRule type="containsText" dxfId="649" priority="30" operator="containsText" text="MUY ALTO">
      <formula>NOT(ISERROR(SEARCH("MUY ALTO",P24)))</formula>
    </cfRule>
    <cfRule type="containsText" dxfId="648" priority="31" operator="containsText" text="ALTO">
      <formula>NOT(ISERROR(SEARCH("ALTO",P24)))</formula>
    </cfRule>
    <cfRule type="containsText" dxfId="647" priority="32" operator="containsText" text="MEDIO">
      <formula>NOT(ISERROR(SEARCH("MEDIO",P24)))</formula>
    </cfRule>
    <cfRule type="containsText" dxfId="646" priority="33" operator="containsText" text="BAJO">
      <formula>NOT(ISERROR(SEARCH("BAJO",P24)))</formula>
    </cfRule>
  </conditionalFormatting>
  <conditionalFormatting sqref="S24">
    <cfRule type="containsText" dxfId="645" priority="23" operator="containsText" text="Nivel 3">
      <formula>NOT(ISERROR(SEARCH("Nivel 3",S24)))</formula>
    </cfRule>
    <cfRule type="containsText" dxfId="644" priority="24" operator="containsText" text="Nivel 2">
      <formula>NOT(ISERROR(SEARCH("Nivel 2",S24)))</formula>
    </cfRule>
    <cfRule type="containsText" dxfId="643" priority="25" operator="containsText" text="Nivel 4">
      <formula>NOT(ISERROR(SEARCH("Nivel 4",S24)))</formula>
    </cfRule>
    <cfRule type="containsText" priority="26" operator="containsText" text="Nivel 4">
      <formula>NOT(ISERROR(SEARCH("Nivel 4",S24)))</formula>
    </cfRule>
    <cfRule type="containsText" dxfId="642" priority="27" operator="containsText" text="Nivel 3">
      <formula>NOT(ISERROR(SEARCH("Nivel 3",S24)))</formula>
    </cfRule>
    <cfRule type="containsText" dxfId="641" priority="28" operator="containsText" text="Nivel 3">
      <formula>NOT(ISERROR(SEARCH("Nivel 3",S24)))</formula>
    </cfRule>
    <cfRule type="containsText" dxfId="640" priority="29" operator="containsText" text="Nivel 1">
      <formula>NOT(ISERROR(SEARCH("Nivel 1",S24)))</formula>
    </cfRule>
  </conditionalFormatting>
  <conditionalFormatting sqref="P25">
    <cfRule type="containsText" dxfId="639" priority="19" operator="containsText" text="MUY ALTO">
      <formula>NOT(ISERROR(SEARCH("MUY ALTO",P25)))</formula>
    </cfRule>
    <cfRule type="containsText" dxfId="638" priority="20" operator="containsText" text="ALTO">
      <formula>NOT(ISERROR(SEARCH("ALTO",P25)))</formula>
    </cfRule>
    <cfRule type="containsText" dxfId="637" priority="21" operator="containsText" text="MEDIO">
      <formula>NOT(ISERROR(SEARCH("MEDIO",P25)))</formula>
    </cfRule>
    <cfRule type="containsText" dxfId="636" priority="22" operator="containsText" text="BAJO">
      <formula>NOT(ISERROR(SEARCH("BAJO",P25)))</formula>
    </cfRule>
  </conditionalFormatting>
  <conditionalFormatting sqref="S25">
    <cfRule type="containsText" dxfId="635" priority="12" operator="containsText" text="Nivel 3">
      <formula>NOT(ISERROR(SEARCH("Nivel 3",S25)))</formula>
    </cfRule>
    <cfRule type="containsText" dxfId="634" priority="13" operator="containsText" text="Nivel 2">
      <formula>NOT(ISERROR(SEARCH("Nivel 2",S25)))</formula>
    </cfRule>
    <cfRule type="containsText" dxfId="633" priority="14" operator="containsText" text="Nivel 4">
      <formula>NOT(ISERROR(SEARCH("Nivel 4",S25)))</formula>
    </cfRule>
    <cfRule type="containsText" priority="15" operator="containsText" text="Nivel 4">
      <formula>NOT(ISERROR(SEARCH("Nivel 4",S25)))</formula>
    </cfRule>
    <cfRule type="containsText" dxfId="632" priority="16" operator="containsText" text="Nivel 3">
      <formula>NOT(ISERROR(SEARCH("Nivel 3",S25)))</formula>
    </cfRule>
    <cfRule type="containsText" dxfId="631" priority="17" operator="containsText" text="Nivel 3">
      <formula>NOT(ISERROR(SEARCH("Nivel 3",S25)))</formula>
    </cfRule>
    <cfRule type="containsText" dxfId="630" priority="18" operator="containsText" text="Nivel 1">
      <formula>NOT(ISERROR(SEARCH("Nivel 1",S25)))</formula>
    </cfRule>
  </conditionalFormatting>
  <conditionalFormatting sqref="P26">
    <cfRule type="containsText" dxfId="629" priority="8" operator="containsText" text="MUY ALTO">
      <formula>NOT(ISERROR(SEARCH("MUY ALTO",P26)))</formula>
    </cfRule>
    <cfRule type="containsText" dxfId="628" priority="9" operator="containsText" text="ALTO">
      <formula>NOT(ISERROR(SEARCH("ALTO",P26)))</formula>
    </cfRule>
    <cfRule type="containsText" dxfId="627" priority="10" operator="containsText" text="MEDIO">
      <formula>NOT(ISERROR(SEARCH("MEDIO",P26)))</formula>
    </cfRule>
    <cfRule type="containsText" dxfId="626" priority="11" operator="containsText" text="BAJO">
      <formula>NOT(ISERROR(SEARCH("BAJO",P26)))</formula>
    </cfRule>
  </conditionalFormatting>
  <conditionalFormatting sqref="S26">
    <cfRule type="containsText" dxfId="625" priority="1" operator="containsText" text="Nivel 3">
      <formula>NOT(ISERROR(SEARCH("Nivel 3",S26)))</formula>
    </cfRule>
    <cfRule type="containsText" dxfId="624" priority="2" operator="containsText" text="Nivel 2">
      <formula>NOT(ISERROR(SEARCH("Nivel 2",S26)))</formula>
    </cfRule>
    <cfRule type="containsText" dxfId="623" priority="3" operator="containsText" text="Nivel 4">
      <formula>NOT(ISERROR(SEARCH("Nivel 4",S26)))</formula>
    </cfRule>
    <cfRule type="containsText" priority="4" operator="containsText" text="Nivel 4">
      <formula>NOT(ISERROR(SEARCH("Nivel 4",S26)))</formula>
    </cfRule>
    <cfRule type="containsText" dxfId="622" priority="5" operator="containsText" text="Nivel 3">
      <formula>NOT(ISERROR(SEARCH("Nivel 3",S26)))</formula>
    </cfRule>
    <cfRule type="containsText" dxfId="621" priority="6" operator="containsText" text="Nivel 3">
      <formula>NOT(ISERROR(SEARCH("Nivel 3",S26)))</formula>
    </cfRule>
    <cfRule type="containsText" dxfId="620" priority="7" operator="containsText" text="Nivel 1">
      <formula>NOT(ISERROR(SEARCH("Nivel 1",S26)))</formula>
    </cfRule>
  </conditionalFormatting>
  <dataValidations count="7">
    <dataValidation type="list" allowBlank="1" showInputMessage="1" showErrorMessage="1" sqref="Q25">
      <formula1>LI</formula1>
    </dataValidation>
    <dataValidation type="list" allowBlank="1" showInputMessage="1" showErrorMessage="1" sqref="Q24">
      <formula1>NV</formula1>
    </dataValidation>
    <dataValidation type="list" allowBlank="1" showInputMessage="1" showErrorMessage="1" sqref="N22">
      <formula1>NI</formula1>
    </dataValidation>
    <dataValidation type="list" allowBlank="1" showInputMessage="1" showErrorMessage="1" sqref="H12:H26">
      <formula1>ri</formula1>
    </dataValidation>
    <dataValidation type="list" allowBlank="1" showInputMessage="1" showErrorMessage="1" sqref="Q12:Q23 Q26">
      <formula1>NC</formula1>
    </dataValidation>
    <dataValidation type="list" allowBlank="1" showInputMessage="1" showErrorMessage="1" sqref="N12:N21 N23:N26">
      <formula1>NE</formula1>
    </dataValidation>
    <dataValidation type="list" allowBlank="1" showInputMessage="1" showErrorMessage="1" sqref="M12:M26">
      <formula1>ND</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7" workbookViewId="0">
      <selection activeCell="L12" sqref="L12"/>
    </sheetView>
  </sheetViews>
  <sheetFormatPr baseColWidth="10" defaultRowHeight="15" x14ac:dyDescent="0.25"/>
  <cols>
    <col min="28" max="28" width="11.42578125" customWidth="1"/>
  </cols>
  <sheetData>
    <row r="1" spans="1:28" ht="27"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16.5"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75" x14ac:dyDescent="0.25">
      <c r="A6" s="228" t="s">
        <v>0</v>
      </c>
      <c r="B6" s="229"/>
      <c r="C6" s="229"/>
      <c r="D6" s="229"/>
      <c r="E6" s="229"/>
      <c r="F6" s="229"/>
      <c r="G6" s="229"/>
      <c r="H6" s="229"/>
      <c r="I6" s="229"/>
      <c r="J6" s="229"/>
      <c r="K6" s="229"/>
      <c r="L6" s="229"/>
      <c r="M6" s="229"/>
      <c r="N6" s="229"/>
      <c r="O6" s="229"/>
      <c r="P6" s="230"/>
      <c r="Q6" s="228" t="s">
        <v>1</v>
      </c>
      <c r="R6" s="229"/>
      <c r="S6" s="229"/>
      <c r="T6" s="229"/>
      <c r="U6" s="229"/>
      <c r="V6" s="229"/>
      <c r="W6" s="229"/>
      <c r="X6" s="229"/>
      <c r="Y6" s="229"/>
      <c r="Z6" s="229"/>
      <c r="AA6" s="229"/>
      <c r="AB6" s="230"/>
    </row>
    <row r="7" spans="1:28" ht="18.75" x14ac:dyDescent="0.25">
      <c r="A7" s="288" t="s">
        <v>2</v>
      </c>
      <c r="B7" s="191"/>
      <c r="C7" s="191"/>
      <c r="D7" s="191"/>
      <c r="E7" s="191"/>
      <c r="F7" s="191"/>
      <c r="G7" s="191"/>
      <c r="H7" s="191"/>
      <c r="I7" s="191"/>
      <c r="J7" s="191"/>
      <c r="K7" s="191"/>
      <c r="L7" s="191"/>
      <c r="M7" s="191"/>
      <c r="N7" s="191"/>
      <c r="O7" s="191"/>
      <c r="P7" s="289"/>
      <c r="Q7" s="288" t="s">
        <v>251</v>
      </c>
      <c r="R7" s="191"/>
      <c r="S7" s="191"/>
      <c r="T7" s="191"/>
      <c r="U7" s="191"/>
      <c r="V7" s="191"/>
      <c r="W7" s="191"/>
      <c r="X7" s="191"/>
      <c r="Y7" s="191"/>
      <c r="Z7" s="191"/>
      <c r="AA7" s="191"/>
      <c r="AB7" s="289"/>
    </row>
    <row r="8" spans="1:28" ht="19.5" thickBot="1" x14ac:dyDescent="0.3">
      <c r="A8" s="317" t="s">
        <v>497</v>
      </c>
      <c r="B8" s="318"/>
      <c r="C8" s="318"/>
      <c r="D8" s="318"/>
      <c r="E8" s="319"/>
      <c r="F8" s="331" t="s">
        <v>508</v>
      </c>
      <c r="G8" s="332"/>
      <c r="H8" s="332"/>
      <c r="I8" s="332"/>
      <c r="J8" s="332"/>
      <c r="K8" s="333"/>
      <c r="L8" s="317" t="s">
        <v>108</v>
      </c>
      <c r="M8" s="318"/>
      <c r="N8" s="318"/>
      <c r="O8" s="318"/>
      <c r="P8" s="319"/>
      <c r="Q8" s="317" t="s">
        <v>107</v>
      </c>
      <c r="R8" s="318"/>
      <c r="S8" s="318"/>
      <c r="T8" s="318"/>
      <c r="U8" s="318"/>
      <c r="V8" s="318"/>
      <c r="W8" s="318"/>
      <c r="X8" s="318"/>
      <c r="Y8" s="318"/>
      <c r="Z8" s="318"/>
      <c r="AA8" s="318"/>
      <c r="AB8" s="319"/>
    </row>
    <row r="9" spans="1:28" ht="18.75" thickBot="1" x14ac:dyDescent="0.3">
      <c r="A9" s="314" t="s">
        <v>113</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199"/>
      <c r="B11" s="204"/>
      <c r="C11" s="204"/>
      <c r="D11" s="204"/>
      <c r="E11" s="204"/>
      <c r="F11" s="58" t="s">
        <v>15</v>
      </c>
      <c r="G11" s="58" t="s">
        <v>16</v>
      </c>
      <c r="H11" s="58" t="s">
        <v>17</v>
      </c>
      <c r="I11" s="204"/>
      <c r="J11" s="58" t="s">
        <v>18</v>
      </c>
      <c r="K11" s="58"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76.5" x14ac:dyDescent="0.25">
      <c r="A12" s="209" t="s">
        <v>313</v>
      </c>
      <c r="B12" s="200" t="s">
        <v>315</v>
      </c>
      <c r="C12" s="212" t="s">
        <v>316</v>
      </c>
      <c r="D12" s="212" t="s">
        <v>324</v>
      </c>
      <c r="E12" s="218" t="s">
        <v>317</v>
      </c>
      <c r="F12" s="61" t="s">
        <v>318</v>
      </c>
      <c r="G12" s="61" t="s">
        <v>325</v>
      </c>
      <c r="H12" s="61" t="s">
        <v>319</v>
      </c>
      <c r="I12" s="6" t="s">
        <v>320</v>
      </c>
      <c r="J12" s="6" t="s">
        <v>321</v>
      </c>
      <c r="K12" s="6" t="s">
        <v>210</v>
      </c>
      <c r="L12" s="61" t="s">
        <v>322</v>
      </c>
      <c r="M12" s="61">
        <v>10</v>
      </c>
      <c r="N12" s="61">
        <v>3</v>
      </c>
      <c r="O12" s="20">
        <f t="shared" ref="O12:O23" si="0">M12*N12</f>
        <v>30</v>
      </c>
      <c r="P12" s="21" t="s">
        <v>259</v>
      </c>
      <c r="Q12" s="64">
        <v>100</v>
      </c>
      <c r="R12" s="64">
        <f t="shared" ref="R12:R23" si="1">O12*Q12</f>
        <v>3000</v>
      </c>
      <c r="S12" s="21" t="str">
        <f>IF(AND(R12&gt;149,R12&lt;501),"Nivel 2",IF(AND(R12&gt;599),"Nivel 1",IF(AND(R12&gt;39,R12&lt;121),"Nivel 3","Nivel 4")))</f>
        <v>Nivel 1</v>
      </c>
      <c r="T12" s="24" t="str">
        <f t="shared" ref="T12:T23" si="2">IF(AND(R12&gt;149,R12&lt;501),"No Aceptable o Aceptable con control específico",IF(AND(R12&gt;599),"No Aceptable",IF(AND(R12&gt;39,R12&lt;121),"Aceptable","Aceptable")))</f>
        <v>No Aceptable</v>
      </c>
      <c r="U12" s="61">
        <v>3</v>
      </c>
      <c r="V12" s="61" t="s">
        <v>323</v>
      </c>
      <c r="W12" s="61" t="s">
        <v>39</v>
      </c>
      <c r="X12" s="61" t="s">
        <v>49</v>
      </c>
      <c r="Y12" s="61" t="s">
        <v>49</v>
      </c>
      <c r="Z12" s="61" t="s">
        <v>49</v>
      </c>
      <c r="AA12" s="208" t="s">
        <v>368</v>
      </c>
      <c r="AB12" s="184" t="s">
        <v>49</v>
      </c>
    </row>
    <row r="13" spans="1:28" ht="89.25" x14ac:dyDescent="0.25">
      <c r="A13" s="210"/>
      <c r="B13" s="201"/>
      <c r="C13" s="213"/>
      <c r="D13" s="214"/>
      <c r="E13" s="219"/>
      <c r="F13" s="61" t="s">
        <v>78</v>
      </c>
      <c r="G13" s="61" t="s">
        <v>360</v>
      </c>
      <c r="H13" s="61" t="s">
        <v>280</v>
      </c>
      <c r="I13" s="61" t="s">
        <v>365</v>
      </c>
      <c r="J13" s="6" t="s">
        <v>361</v>
      </c>
      <c r="K13" s="6" t="s">
        <v>210</v>
      </c>
      <c r="L13" s="6" t="s">
        <v>800</v>
      </c>
      <c r="M13" s="61">
        <v>6</v>
      </c>
      <c r="N13" s="61">
        <v>3</v>
      </c>
      <c r="O13" s="20">
        <v>18</v>
      </c>
      <c r="P13" s="21" t="s">
        <v>362</v>
      </c>
      <c r="Q13" s="64">
        <v>25</v>
      </c>
      <c r="R13" s="64">
        <v>450</v>
      </c>
      <c r="S13" s="21" t="s">
        <v>363</v>
      </c>
      <c r="T13" s="24" t="s">
        <v>364</v>
      </c>
      <c r="U13" s="61">
        <v>3</v>
      </c>
      <c r="V13" s="61" t="s">
        <v>366</v>
      </c>
      <c r="W13" s="61" t="s">
        <v>317</v>
      </c>
      <c r="X13" s="61" t="s">
        <v>49</v>
      </c>
      <c r="Y13" s="61" t="s">
        <v>49</v>
      </c>
      <c r="Z13" s="61" t="s">
        <v>367</v>
      </c>
      <c r="AA13" s="208"/>
      <c r="AB13" s="184"/>
    </row>
    <row r="14" spans="1:28" ht="89.25" x14ac:dyDescent="0.25">
      <c r="A14" s="210"/>
      <c r="B14" s="201"/>
      <c r="C14" s="213"/>
      <c r="D14" s="205" t="s">
        <v>333</v>
      </c>
      <c r="E14" s="219"/>
      <c r="F14" s="61" t="s">
        <v>326</v>
      </c>
      <c r="G14" s="61" t="s">
        <v>329</v>
      </c>
      <c r="H14" s="61" t="s">
        <v>280</v>
      </c>
      <c r="I14" s="189" t="s">
        <v>334</v>
      </c>
      <c r="J14" s="61" t="s">
        <v>327</v>
      </c>
      <c r="K14" s="61" t="s">
        <v>210</v>
      </c>
      <c r="L14" s="61" t="s">
        <v>328</v>
      </c>
      <c r="M14" s="61">
        <v>6</v>
      </c>
      <c r="N14" s="61">
        <v>3</v>
      </c>
      <c r="O14" s="20">
        <f t="shared" si="0"/>
        <v>18</v>
      </c>
      <c r="P14" s="21" t="s">
        <v>47</v>
      </c>
      <c r="Q14" s="64">
        <v>25</v>
      </c>
      <c r="R14" s="64">
        <f t="shared" si="1"/>
        <v>450</v>
      </c>
      <c r="S14" s="21" t="str">
        <f>IF(AND(R14&gt;149,R14&lt;501),"Nivel 2",IF(AND(R14&gt;599),"Nivel 1",IF(AND(R14&gt;39,R14&lt;121),"Nivel 3","Nivel 4")))</f>
        <v>Nivel 2</v>
      </c>
      <c r="T14" s="36" t="str">
        <f t="shared" si="2"/>
        <v>No Aceptable o Aceptable con control específico</v>
      </c>
      <c r="U14" s="61">
        <v>3</v>
      </c>
      <c r="V14" s="207" t="s">
        <v>370</v>
      </c>
      <c r="W14" s="207" t="s">
        <v>317</v>
      </c>
      <c r="X14" s="207" t="s">
        <v>49</v>
      </c>
      <c r="Y14" s="207" t="s">
        <v>49</v>
      </c>
      <c r="Z14" s="207" t="s">
        <v>49</v>
      </c>
      <c r="AA14" s="208" t="s">
        <v>369</v>
      </c>
      <c r="AB14" s="184" t="s">
        <v>49</v>
      </c>
    </row>
    <row r="15" spans="1:28" ht="102" x14ac:dyDescent="0.25">
      <c r="A15" s="210"/>
      <c r="B15" s="201"/>
      <c r="C15" s="213"/>
      <c r="D15" s="205"/>
      <c r="E15" s="219"/>
      <c r="F15" s="61" t="s">
        <v>330</v>
      </c>
      <c r="G15" s="61" t="s">
        <v>331</v>
      </c>
      <c r="H15" s="61" t="s">
        <v>280</v>
      </c>
      <c r="I15" s="206"/>
      <c r="J15" s="6" t="s">
        <v>44</v>
      </c>
      <c r="K15" s="6" t="s">
        <v>44</v>
      </c>
      <c r="L15" s="6" t="s">
        <v>332</v>
      </c>
      <c r="M15" s="61">
        <v>6</v>
      </c>
      <c r="N15" s="61">
        <v>3</v>
      </c>
      <c r="O15" s="20">
        <f t="shared" si="0"/>
        <v>18</v>
      </c>
      <c r="P15" s="21" t="str">
        <f t="shared" ref="P15" si="3">IF(AND(O15&gt;9,O15&lt;21),"ALTO",IF(AND(O15&gt;23),"MUY ALTO",IF(AND(O15&gt;5,O15&lt;9),"MEDIO","BAJO")))</f>
        <v>ALTO</v>
      </c>
      <c r="Q15" s="64">
        <v>25</v>
      </c>
      <c r="R15" s="64">
        <f t="shared" si="1"/>
        <v>450</v>
      </c>
      <c r="S15" s="21" t="str">
        <f t="shared" ref="S15:S20" si="4">IF(AND(R15&gt;149,R15&lt;501),"Nivel 2",IF(AND(R15&gt;599),"Nivel 1",IF(AND(R15&gt;39,R15&lt;121),"Nivel 3","Nivel 4")))</f>
        <v>Nivel 2</v>
      </c>
      <c r="T15" s="36" t="str">
        <f t="shared" si="2"/>
        <v>No Aceptable o Aceptable con control específico</v>
      </c>
      <c r="U15" s="61">
        <v>5</v>
      </c>
      <c r="V15" s="207"/>
      <c r="W15" s="207"/>
      <c r="X15" s="207"/>
      <c r="Y15" s="207"/>
      <c r="Z15" s="207"/>
      <c r="AA15" s="208"/>
      <c r="AB15" s="184"/>
    </row>
    <row r="16" spans="1:28" ht="63.75" x14ac:dyDescent="0.25">
      <c r="A16" s="210"/>
      <c r="B16" s="201"/>
      <c r="C16" s="213"/>
      <c r="D16" s="205"/>
      <c r="E16" s="219"/>
      <c r="F16" s="61" t="s">
        <v>68</v>
      </c>
      <c r="G16" s="61" t="s">
        <v>69</v>
      </c>
      <c r="H16" s="61" t="s">
        <v>62</v>
      </c>
      <c r="I16" s="206"/>
      <c r="J16" s="6" t="s">
        <v>210</v>
      </c>
      <c r="K16" s="6" t="s">
        <v>44</v>
      </c>
      <c r="L16" s="6" t="s">
        <v>801</v>
      </c>
      <c r="M16" s="61">
        <v>6</v>
      </c>
      <c r="N16" s="61">
        <v>2</v>
      </c>
      <c r="O16" s="20">
        <v>12</v>
      </c>
      <c r="P16" s="21" t="s">
        <v>47</v>
      </c>
      <c r="Q16" s="64">
        <v>10</v>
      </c>
      <c r="R16" s="64">
        <f t="shared" si="1"/>
        <v>120</v>
      </c>
      <c r="S16" s="21" t="str">
        <f t="shared" si="4"/>
        <v>Nivel 3</v>
      </c>
      <c r="T16" s="36" t="str">
        <f t="shared" si="2"/>
        <v>Aceptable</v>
      </c>
      <c r="U16" s="61">
        <v>1</v>
      </c>
      <c r="V16" s="207"/>
      <c r="W16" s="207"/>
      <c r="X16" s="207"/>
      <c r="Y16" s="207"/>
      <c r="Z16" s="207"/>
      <c r="AA16" s="208"/>
      <c r="AB16" s="184"/>
    </row>
    <row r="17" spans="1:28" x14ac:dyDescent="0.25">
      <c r="A17" s="210"/>
      <c r="B17" s="201"/>
      <c r="C17" s="213"/>
      <c r="D17" s="205"/>
      <c r="E17" s="219"/>
      <c r="F17" s="61"/>
      <c r="G17" s="61"/>
      <c r="H17" s="61"/>
      <c r="I17" s="206"/>
      <c r="J17" s="6"/>
      <c r="K17" s="6"/>
      <c r="L17" s="6"/>
      <c r="M17" s="61"/>
      <c r="N17" s="61"/>
      <c r="O17" s="20"/>
      <c r="P17" s="21"/>
      <c r="Q17" s="64"/>
      <c r="R17" s="64"/>
      <c r="S17" s="21"/>
      <c r="T17" s="36"/>
      <c r="U17" s="61"/>
      <c r="V17" s="207"/>
      <c r="W17" s="207"/>
      <c r="X17" s="207"/>
      <c r="Y17" s="207"/>
      <c r="Z17" s="207"/>
      <c r="AA17" s="208"/>
      <c r="AB17" s="184"/>
    </row>
    <row r="18" spans="1:28" ht="102" x14ac:dyDescent="0.25">
      <c r="A18" s="210"/>
      <c r="B18" s="201"/>
      <c r="C18" s="213"/>
      <c r="D18" s="205"/>
      <c r="E18" s="219"/>
      <c r="F18" s="61" t="s">
        <v>75</v>
      </c>
      <c r="G18" s="61" t="s">
        <v>76</v>
      </c>
      <c r="H18" s="61" t="s">
        <v>62</v>
      </c>
      <c r="I18" s="206"/>
      <c r="J18" s="6" t="s">
        <v>210</v>
      </c>
      <c r="K18" s="6" t="s">
        <v>210</v>
      </c>
      <c r="L18" s="6" t="s">
        <v>802</v>
      </c>
      <c r="M18" s="61">
        <v>6</v>
      </c>
      <c r="N18" s="61">
        <v>2</v>
      </c>
      <c r="O18" s="20">
        <f t="shared" si="0"/>
        <v>12</v>
      </c>
      <c r="P18" s="21" t="s">
        <v>47</v>
      </c>
      <c r="Q18" s="64">
        <v>10</v>
      </c>
      <c r="R18" s="64">
        <f t="shared" si="1"/>
        <v>120</v>
      </c>
      <c r="S18" s="21" t="str">
        <f t="shared" si="4"/>
        <v>Nivel 3</v>
      </c>
      <c r="T18" s="36" t="str">
        <f t="shared" si="2"/>
        <v>Aceptable</v>
      </c>
      <c r="U18" s="61">
        <v>1</v>
      </c>
      <c r="V18" s="207"/>
      <c r="W18" s="207"/>
      <c r="X18" s="207"/>
      <c r="Y18" s="207"/>
      <c r="Z18" s="207"/>
      <c r="AA18" s="208"/>
      <c r="AB18" s="184"/>
    </row>
    <row r="19" spans="1:28" ht="76.5" x14ac:dyDescent="0.25">
      <c r="A19" s="210"/>
      <c r="B19" s="201"/>
      <c r="C19" s="213"/>
      <c r="D19" s="205"/>
      <c r="E19" s="219"/>
      <c r="F19" s="61"/>
      <c r="G19" s="62"/>
      <c r="H19" s="61"/>
      <c r="I19" s="189" t="s">
        <v>81</v>
      </c>
      <c r="J19" s="61"/>
      <c r="K19" s="61"/>
      <c r="L19" s="61"/>
      <c r="M19" s="61"/>
      <c r="N19" s="61"/>
      <c r="O19" s="20"/>
      <c r="P19" s="21"/>
      <c r="Q19" s="64"/>
      <c r="R19" s="64"/>
      <c r="S19" s="21"/>
      <c r="T19" s="24"/>
      <c r="U19" s="61"/>
      <c r="V19" s="189" t="s">
        <v>82</v>
      </c>
      <c r="W19" s="61" t="s">
        <v>39</v>
      </c>
      <c r="X19" s="61"/>
      <c r="Y19" s="61"/>
      <c r="Z19" s="61" t="s">
        <v>121</v>
      </c>
      <c r="AA19" s="189" t="s">
        <v>122</v>
      </c>
      <c r="AB19" s="59" t="s">
        <v>49</v>
      </c>
    </row>
    <row r="20" spans="1:28" ht="140.25" x14ac:dyDescent="0.25">
      <c r="A20" s="210"/>
      <c r="B20" s="201"/>
      <c r="C20" s="213"/>
      <c r="D20" s="205"/>
      <c r="E20" s="219"/>
      <c r="F20" s="61" t="s">
        <v>123</v>
      </c>
      <c r="G20" s="62" t="s">
        <v>359</v>
      </c>
      <c r="H20" s="61" t="s">
        <v>80</v>
      </c>
      <c r="I20" s="190"/>
      <c r="J20" s="61" t="s">
        <v>210</v>
      </c>
      <c r="K20" s="61" t="s">
        <v>44</v>
      </c>
      <c r="L20" s="61" t="s">
        <v>803</v>
      </c>
      <c r="M20" s="61">
        <v>6</v>
      </c>
      <c r="N20" s="61">
        <v>3</v>
      </c>
      <c r="O20" s="20">
        <v>12</v>
      </c>
      <c r="P20" s="21" t="s">
        <v>47</v>
      </c>
      <c r="Q20" s="64">
        <v>10</v>
      </c>
      <c r="R20" s="64">
        <f t="shared" si="1"/>
        <v>120</v>
      </c>
      <c r="S20" s="21" t="str">
        <f t="shared" si="4"/>
        <v>Nivel 3</v>
      </c>
      <c r="T20" s="36" t="str">
        <f t="shared" si="2"/>
        <v>Aceptable</v>
      </c>
      <c r="U20" s="61">
        <v>1</v>
      </c>
      <c r="V20" s="190"/>
      <c r="W20" s="61" t="s">
        <v>56</v>
      </c>
      <c r="X20" s="61"/>
      <c r="Y20" s="61" t="s">
        <v>124</v>
      </c>
      <c r="Z20" s="61" t="s">
        <v>49</v>
      </c>
      <c r="AA20" s="190"/>
      <c r="AB20" s="59" t="s">
        <v>49</v>
      </c>
    </row>
    <row r="21" spans="1:28" ht="409.5" x14ac:dyDescent="0.25">
      <c r="A21" s="210"/>
      <c r="B21" s="201"/>
      <c r="C21" s="213"/>
      <c r="D21" s="60" t="s">
        <v>335</v>
      </c>
      <c r="E21" s="219"/>
      <c r="F21" s="8" t="s">
        <v>95</v>
      </c>
      <c r="G21" s="61" t="s">
        <v>96</v>
      </c>
      <c r="H21" s="61" t="s">
        <v>97</v>
      </c>
      <c r="I21" s="8" t="s">
        <v>98</v>
      </c>
      <c r="J21" s="26" t="s">
        <v>44</v>
      </c>
      <c r="K21" s="26" t="s">
        <v>44</v>
      </c>
      <c r="L21" s="26" t="s">
        <v>804</v>
      </c>
      <c r="M21" s="7">
        <v>6</v>
      </c>
      <c r="N21" s="8">
        <v>1</v>
      </c>
      <c r="O21" s="9">
        <f t="shared" si="0"/>
        <v>6</v>
      </c>
      <c r="P21" s="10" t="s">
        <v>47</v>
      </c>
      <c r="Q21" s="11">
        <v>100</v>
      </c>
      <c r="R21" s="12">
        <f t="shared" si="1"/>
        <v>600</v>
      </c>
      <c r="S21" s="27" t="s">
        <v>100</v>
      </c>
      <c r="T21" s="29" t="str">
        <f t="shared" si="2"/>
        <v>No Aceptable</v>
      </c>
      <c r="U21" s="63">
        <v>1</v>
      </c>
      <c r="V21" s="28" t="s">
        <v>98</v>
      </c>
      <c r="W21" s="7" t="s">
        <v>39</v>
      </c>
      <c r="X21" s="8" t="s">
        <v>49</v>
      </c>
      <c r="Y21" s="7" t="s">
        <v>49</v>
      </c>
      <c r="Z21" s="8" t="s">
        <v>101</v>
      </c>
      <c r="AA21" s="30" t="s">
        <v>102</v>
      </c>
      <c r="AB21" s="7" t="s">
        <v>49</v>
      </c>
    </row>
    <row r="22" spans="1:28" ht="255" x14ac:dyDescent="0.25">
      <c r="A22" s="210"/>
      <c r="B22" s="201"/>
      <c r="C22" s="213"/>
      <c r="D22" s="60" t="s">
        <v>335</v>
      </c>
      <c r="E22" s="219"/>
      <c r="F22" s="61" t="s">
        <v>130</v>
      </c>
      <c r="G22" s="61" t="s">
        <v>131</v>
      </c>
      <c r="H22" s="61" t="s">
        <v>86</v>
      </c>
      <c r="I22" s="61" t="s">
        <v>98</v>
      </c>
      <c r="J22" s="19" t="s">
        <v>44</v>
      </c>
      <c r="K22" s="19" t="s">
        <v>44</v>
      </c>
      <c r="L22" s="19" t="s">
        <v>44</v>
      </c>
      <c r="M22" s="61">
        <v>6</v>
      </c>
      <c r="N22" s="61">
        <v>1</v>
      </c>
      <c r="O22" s="20">
        <f t="shared" si="0"/>
        <v>6</v>
      </c>
      <c r="P22" s="21" t="s">
        <v>47</v>
      </c>
      <c r="Q22" s="64">
        <v>25</v>
      </c>
      <c r="R22" s="64">
        <f t="shared" si="1"/>
        <v>150</v>
      </c>
      <c r="S22" s="23" t="s">
        <v>132</v>
      </c>
      <c r="T22" s="24" t="str">
        <f t="shared" si="2"/>
        <v>No Aceptable o Aceptable con control específico</v>
      </c>
      <c r="U22" s="61">
        <v>1</v>
      </c>
      <c r="V22" s="62" t="s">
        <v>98</v>
      </c>
      <c r="W22" s="61" t="s">
        <v>39</v>
      </c>
      <c r="X22" s="61" t="s">
        <v>49</v>
      </c>
      <c r="Y22" s="61" t="s">
        <v>49</v>
      </c>
      <c r="Z22" s="61" t="s">
        <v>49</v>
      </c>
      <c r="AA22" s="61" t="s">
        <v>133</v>
      </c>
      <c r="AB22" s="61" t="s">
        <v>49</v>
      </c>
    </row>
    <row r="23" spans="1:28" ht="114.75" x14ac:dyDescent="0.25">
      <c r="A23" s="211"/>
      <c r="B23" s="202"/>
      <c r="C23" s="214"/>
      <c r="D23" s="40" t="s">
        <v>335</v>
      </c>
      <c r="E23" s="220"/>
      <c r="F23" s="8" t="s">
        <v>103</v>
      </c>
      <c r="G23" s="61" t="s">
        <v>104</v>
      </c>
      <c r="H23" s="61" t="s">
        <v>86</v>
      </c>
      <c r="I23" s="8" t="s">
        <v>105</v>
      </c>
      <c r="J23" s="26" t="s">
        <v>44</v>
      </c>
      <c r="K23" s="26" t="s">
        <v>44</v>
      </c>
      <c r="L23" s="26" t="s">
        <v>716</v>
      </c>
      <c r="M23" s="7">
        <v>6</v>
      </c>
      <c r="N23" s="8">
        <v>3</v>
      </c>
      <c r="O23" s="9">
        <f t="shared" si="0"/>
        <v>18</v>
      </c>
      <c r="P23" s="10" t="str">
        <f t="shared" ref="P23" si="5">IF(AND(O23&gt;9,O23&lt;21),"ALTO",IF(AND(O23&gt;23),"MUY ALTO",IF(AND(O23&gt;5,O23&lt;9),"MEDIO","BAJO")))</f>
        <v>ALTO</v>
      </c>
      <c r="Q23" s="11">
        <v>10</v>
      </c>
      <c r="R23" s="12">
        <f t="shared" si="1"/>
        <v>180</v>
      </c>
      <c r="S23" s="31" t="str">
        <f t="shared" ref="S23" si="6">IF(AND(R23&gt;149,R23&lt;501),"Nivel 2",IF(AND(R23&gt;599),"Nivel 1",IF(AND(R23&gt;39,R23&lt;121),"Nivel 3","Nivel 4")))</f>
        <v>Nivel 2</v>
      </c>
      <c r="T23" s="13" t="str">
        <f t="shared" si="2"/>
        <v>No Aceptable o Aceptable con control específico</v>
      </c>
      <c r="U23" s="63">
        <v>1</v>
      </c>
      <c r="V23" s="15" t="s">
        <v>106</v>
      </c>
      <c r="W23" s="7" t="s">
        <v>56</v>
      </c>
      <c r="X23" s="8" t="s">
        <v>49</v>
      </c>
      <c r="Y23" s="7" t="s">
        <v>49</v>
      </c>
      <c r="Z23" s="8"/>
      <c r="AA23" s="17" t="s">
        <v>399</v>
      </c>
      <c r="AB23" s="7" t="s">
        <v>49</v>
      </c>
    </row>
    <row r="24" spans="1:28" ht="15.75" thickBot="1" x14ac:dyDescent="0.3">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row>
    <row r="25" spans="1:28" ht="15.75" thickBot="1" x14ac:dyDescent="0.3">
      <c r="A25" s="320" t="s">
        <v>134</v>
      </c>
      <c r="B25" s="321"/>
      <c r="C25" s="321"/>
      <c r="D25" s="322"/>
      <c r="E25" s="323" t="s">
        <v>336</v>
      </c>
      <c r="F25" s="324"/>
      <c r="G25" s="324"/>
      <c r="H25" s="324"/>
      <c r="I25" s="324"/>
      <c r="J25" s="324"/>
      <c r="K25" s="324"/>
      <c r="L25" s="324"/>
      <c r="M25" s="324"/>
      <c r="N25" s="324"/>
      <c r="O25" s="324"/>
      <c r="P25" s="324"/>
      <c r="Q25" s="324"/>
      <c r="R25" s="324"/>
      <c r="S25" s="325"/>
      <c r="T25" s="326" t="s">
        <v>135</v>
      </c>
      <c r="U25" s="327"/>
      <c r="V25" s="328"/>
      <c r="W25" s="329"/>
      <c r="X25" s="329"/>
      <c r="Y25" s="329"/>
      <c r="Z25" s="329"/>
      <c r="AA25" s="329"/>
      <c r="AB25" s="330"/>
    </row>
  </sheetData>
  <mergeCells count="50">
    <mergeCell ref="F8:K8"/>
    <mergeCell ref="L8:P8"/>
    <mergeCell ref="Q8:AB8"/>
    <mergeCell ref="Y14:Y18"/>
    <mergeCell ref="Z14:Z18"/>
    <mergeCell ref="AA12:AA13"/>
    <mergeCell ref="AB12:AB13"/>
    <mergeCell ref="X14:X18"/>
    <mergeCell ref="A1:F4"/>
    <mergeCell ref="G1:Z1"/>
    <mergeCell ref="G2:Z4"/>
    <mergeCell ref="AA2:AB2"/>
    <mergeCell ref="AA3:AB3"/>
    <mergeCell ref="AA4:AB4"/>
    <mergeCell ref="A5:AB5"/>
    <mergeCell ref="A6:P6"/>
    <mergeCell ref="Q6:AB6"/>
    <mergeCell ref="A7:P7"/>
    <mergeCell ref="Q7:AB7"/>
    <mergeCell ref="A8:E8"/>
    <mergeCell ref="A25:D25"/>
    <mergeCell ref="E25:S25"/>
    <mergeCell ref="T25:U25"/>
    <mergeCell ref="V25:AB25"/>
    <mergeCell ref="AA14:AA18"/>
    <mergeCell ref="AB14:AB18"/>
    <mergeCell ref="I19:I20"/>
    <mergeCell ref="V19:V20"/>
    <mergeCell ref="AA19:AA20"/>
    <mergeCell ref="I14:I18"/>
    <mergeCell ref="V14:V18"/>
    <mergeCell ref="W14:W18"/>
    <mergeCell ref="A12:A23"/>
    <mergeCell ref="B12:B23"/>
    <mergeCell ref="C12:C23"/>
    <mergeCell ref="D12:D13"/>
    <mergeCell ref="E12:E23"/>
    <mergeCell ref="A9:AB9"/>
    <mergeCell ref="A10:A11"/>
    <mergeCell ref="B10:B11"/>
    <mergeCell ref="C10:C11"/>
    <mergeCell ref="D10:D11"/>
    <mergeCell ref="E10:E11"/>
    <mergeCell ref="F10:H10"/>
    <mergeCell ref="I10:I11"/>
    <mergeCell ref="J10:L10"/>
    <mergeCell ref="M10:S10"/>
    <mergeCell ref="U10:W10"/>
    <mergeCell ref="X10:AB10"/>
    <mergeCell ref="D14:D20"/>
  </mergeCells>
  <conditionalFormatting sqref="P12:P20">
    <cfRule type="containsText" dxfId="619" priority="52" operator="containsText" text="MUY ALTO">
      <formula>NOT(ISERROR(SEARCH("MUY ALTO",P12)))</formula>
    </cfRule>
    <cfRule type="containsText" dxfId="618" priority="53" operator="containsText" text="ALTO">
      <formula>NOT(ISERROR(SEARCH("ALTO",P12)))</formula>
    </cfRule>
    <cfRule type="containsText" dxfId="617" priority="54" operator="containsText" text="MEDIO">
      <formula>NOT(ISERROR(SEARCH("MEDIO",P12)))</formula>
    </cfRule>
    <cfRule type="containsText" dxfId="616" priority="55" operator="containsText" text="BAJO">
      <formula>NOT(ISERROR(SEARCH("BAJO",P12)))</formula>
    </cfRule>
  </conditionalFormatting>
  <conditionalFormatting sqref="S12:S20">
    <cfRule type="containsText" dxfId="615" priority="45" operator="containsText" text="Nivel 3">
      <formula>NOT(ISERROR(SEARCH("Nivel 3",S12)))</formula>
    </cfRule>
    <cfRule type="containsText" dxfId="614" priority="46" operator="containsText" text="Nivel 2">
      <formula>NOT(ISERROR(SEARCH("Nivel 2",S12)))</formula>
    </cfRule>
    <cfRule type="containsText" dxfId="613" priority="47" operator="containsText" text="Nivel 4">
      <formula>NOT(ISERROR(SEARCH("Nivel 4",S12)))</formula>
    </cfRule>
    <cfRule type="containsText" priority="48" operator="containsText" text="Nivel 4">
      <formula>NOT(ISERROR(SEARCH("Nivel 4",S12)))</formula>
    </cfRule>
    <cfRule type="containsText" dxfId="612" priority="49" operator="containsText" text="Nivel 3">
      <formula>NOT(ISERROR(SEARCH("Nivel 3",S12)))</formula>
    </cfRule>
    <cfRule type="containsText" dxfId="611" priority="50" operator="containsText" text="Nivel 3">
      <formula>NOT(ISERROR(SEARCH("Nivel 3",S12)))</formula>
    </cfRule>
    <cfRule type="containsText" dxfId="610" priority="51" operator="containsText" text="Nivel 1">
      <formula>NOT(ISERROR(SEARCH("Nivel 1",S12)))</formula>
    </cfRule>
  </conditionalFormatting>
  <conditionalFormatting sqref="P21">
    <cfRule type="containsText" dxfId="599" priority="30" operator="containsText" text="MUY ALTO">
      <formula>NOT(ISERROR(SEARCH("MUY ALTO",P21)))</formula>
    </cfRule>
    <cfRule type="containsText" dxfId="598" priority="31" operator="containsText" text="ALTO">
      <formula>NOT(ISERROR(SEARCH("ALTO",P21)))</formula>
    </cfRule>
    <cfRule type="containsText" dxfId="597" priority="32" operator="containsText" text="MEDIO">
      <formula>NOT(ISERROR(SEARCH("MEDIO",P21)))</formula>
    </cfRule>
    <cfRule type="containsText" dxfId="596" priority="33" operator="containsText" text="BAJO">
      <formula>NOT(ISERROR(SEARCH("BAJO",P21)))</formula>
    </cfRule>
  </conditionalFormatting>
  <conditionalFormatting sqref="S21">
    <cfRule type="containsText" dxfId="595" priority="23" operator="containsText" text="Nivel 3">
      <formula>NOT(ISERROR(SEARCH("Nivel 3",S21)))</formula>
    </cfRule>
    <cfRule type="containsText" dxfId="594" priority="24" operator="containsText" text="Nivel 2">
      <formula>NOT(ISERROR(SEARCH("Nivel 2",S21)))</formula>
    </cfRule>
    <cfRule type="containsText" dxfId="593" priority="25" operator="containsText" text="Nivel 4">
      <formula>NOT(ISERROR(SEARCH("Nivel 4",S21)))</formula>
    </cfRule>
    <cfRule type="containsText" priority="26" operator="containsText" text="Nivel 4">
      <formula>NOT(ISERROR(SEARCH("Nivel 4",S21)))</formula>
    </cfRule>
    <cfRule type="containsText" dxfId="592" priority="27" operator="containsText" text="Nivel 3">
      <formula>NOT(ISERROR(SEARCH("Nivel 3",S21)))</formula>
    </cfRule>
    <cfRule type="containsText" dxfId="591" priority="28" operator="containsText" text="Nivel 3">
      <formula>NOT(ISERROR(SEARCH("Nivel 3",S21)))</formula>
    </cfRule>
    <cfRule type="containsText" dxfId="590" priority="29" operator="containsText" text="Nivel 1">
      <formula>NOT(ISERROR(SEARCH("Nivel 1",S21)))</formula>
    </cfRule>
  </conditionalFormatting>
  <conditionalFormatting sqref="P22">
    <cfRule type="containsText" dxfId="589" priority="19" operator="containsText" text="MUY ALTO">
      <formula>NOT(ISERROR(SEARCH("MUY ALTO",P22)))</formula>
    </cfRule>
    <cfRule type="containsText" dxfId="588" priority="20" operator="containsText" text="ALTO">
      <formula>NOT(ISERROR(SEARCH("ALTO",P22)))</formula>
    </cfRule>
    <cfRule type="containsText" dxfId="587" priority="21" operator="containsText" text="MEDIO">
      <formula>NOT(ISERROR(SEARCH("MEDIO",P22)))</formula>
    </cfRule>
    <cfRule type="containsText" dxfId="586" priority="22" operator="containsText" text="BAJO">
      <formula>NOT(ISERROR(SEARCH("BAJO",P22)))</formula>
    </cfRule>
  </conditionalFormatting>
  <conditionalFormatting sqref="S22">
    <cfRule type="containsText" dxfId="585" priority="12" operator="containsText" text="Nivel 3">
      <formula>NOT(ISERROR(SEARCH("Nivel 3",S22)))</formula>
    </cfRule>
    <cfRule type="containsText" dxfId="584" priority="13" operator="containsText" text="Nivel 2">
      <formula>NOT(ISERROR(SEARCH("Nivel 2",S22)))</formula>
    </cfRule>
    <cfRule type="containsText" dxfId="583" priority="14" operator="containsText" text="Nivel 4">
      <formula>NOT(ISERROR(SEARCH("Nivel 4",S22)))</formula>
    </cfRule>
    <cfRule type="containsText" priority="15" operator="containsText" text="Nivel 4">
      <formula>NOT(ISERROR(SEARCH("Nivel 4",S22)))</formula>
    </cfRule>
    <cfRule type="containsText" dxfId="582" priority="16" operator="containsText" text="Nivel 3">
      <formula>NOT(ISERROR(SEARCH("Nivel 3",S22)))</formula>
    </cfRule>
    <cfRule type="containsText" dxfId="581" priority="17" operator="containsText" text="Nivel 3">
      <formula>NOT(ISERROR(SEARCH("Nivel 3",S22)))</formula>
    </cfRule>
    <cfRule type="containsText" dxfId="580" priority="18" operator="containsText" text="Nivel 1">
      <formula>NOT(ISERROR(SEARCH("Nivel 1",S22)))</formula>
    </cfRule>
  </conditionalFormatting>
  <conditionalFormatting sqref="P23">
    <cfRule type="containsText" dxfId="579" priority="8" operator="containsText" text="MUY ALTO">
      <formula>NOT(ISERROR(SEARCH("MUY ALTO",P23)))</formula>
    </cfRule>
    <cfRule type="containsText" dxfId="578" priority="9" operator="containsText" text="ALTO">
      <formula>NOT(ISERROR(SEARCH("ALTO",P23)))</formula>
    </cfRule>
    <cfRule type="containsText" dxfId="577" priority="10" operator="containsText" text="MEDIO">
      <formula>NOT(ISERROR(SEARCH("MEDIO",P23)))</formula>
    </cfRule>
    <cfRule type="containsText" dxfId="576" priority="11" operator="containsText" text="BAJO">
      <formula>NOT(ISERROR(SEARCH("BAJO",P23)))</formula>
    </cfRule>
  </conditionalFormatting>
  <conditionalFormatting sqref="S23">
    <cfRule type="containsText" dxfId="575" priority="1" operator="containsText" text="Nivel 3">
      <formula>NOT(ISERROR(SEARCH("Nivel 3",S23)))</formula>
    </cfRule>
    <cfRule type="containsText" dxfId="574" priority="2" operator="containsText" text="Nivel 2">
      <formula>NOT(ISERROR(SEARCH("Nivel 2",S23)))</formula>
    </cfRule>
    <cfRule type="containsText" dxfId="573" priority="3" operator="containsText" text="Nivel 4">
      <formula>NOT(ISERROR(SEARCH("Nivel 4",S23)))</formula>
    </cfRule>
    <cfRule type="containsText" priority="4" operator="containsText" text="Nivel 4">
      <formula>NOT(ISERROR(SEARCH("Nivel 4",S23)))</formula>
    </cfRule>
    <cfRule type="containsText" dxfId="572" priority="5" operator="containsText" text="Nivel 3">
      <formula>NOT(ISERROR(SEARCH("Nivel 3",S23)))</formula>
    </cfRule>
    <cfRule type="containsText" dxfId="571" priority="6" operator="containsText" text="Nivel 3">
      <formula>NOT(ISERROR(SEARCH("Nivel 3",S23)))</formula>
    </cfRule>
    <cfRule type="containsText" dxfId="570" priority="7" operator="containsText" text="Nivel 1">
      <formula>NOT(ISERROR(SEARCH("Nivel 1",S23)))</formula>
    </cfRule>
  </conditionalFormatting>
  <dataValidations count="6">
    <dataValidation type="list" allowBlank="1" showInputMessage="1" showErrorMessage="1" sqref="N12:N23">
      <formula1>NE</formula1>
    </dataValidation>
    <dataValidation type="list" allowBlank="1" showInputMessage="1" showErrorMessage="1" sqref="Q12:Q20 Q23">
      <formula1>NC</formula1>
    </dataValidation>
    <dataValidation type="list" allowBlank="1" showInputMessage="1" showErrorMessage="1" sqref="Q21">
      <formula1>NV</formula1>
    </dataValidation>
    <dataValidation type="list" allowBlank="1" showInputMessage="1" showErrorMessage="1" sqref="Q22">
      <formula1>LI</formula1>
    </dataValidation>
    <dataValidation type="list" allowBlank="1" showInputMessage="1" showErrorMessage="1" sqref="M12:M23">
      <formula1>ND</formula1>
    </dataValidation>
    <dataValidation type="list" allowBlank="1" showInputMessage="1" showErrorMessage="1" sqref="H12:H23">
      <formula1>ri</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opLeftCell="A22" workbookViewId="0">
      <selection activeCell="L23" sqref="L23"/>
    </sheetView>
  </sheetViews>
  <sheetFormatPr baseColWidth="10" defaultRowHeight="15" x14ac:dyDescent="0.25"/>
  <cols>
    <col min="28" max="28" width="13.7109375" customWidth="1"/>
  </cols>
  <sheetData>
    <row r="1" spans="1:28" ht="27.75" customHeight="1" x14ac:dyDescent="0.3">
      <c r="A1" s="232"/>
      <c r="B1" s="232"/>
      <c r="C1" s="232"/>
      <c r="D1" s="232"/>
      <c r="E1" s="232"/>
      <c r="F1" s="232"/>
      <c r="G1" s="278" t="s">
        <v>492</v>
      </c>
      <c r="H1" s="279"/>
      <c r="I1" s="279"/>
      <c r="J1" s="279"/>
      <c r="K1" s="279"/>
      <c r="L1" s="279"/>
      <c r="M1" s="279"/>
      <c r="N1" s="279"/>
      <c r="O1" s="279"/>
      <c r="P1" s="279"/>
      <c r="Q1" s="279"/>
      <c r="R1" s="279"/>
      <c r="S1" s="279"/>
      <c r="T1" s="279"/>
      <c r="U1" s="279"/>
      <c r="V1" s="279"/>
      <c r="W1" s="279"/>
      <c r="X1" s="279"/>
      <c r="Y1" s="279"/>
      <c r="Z1" s="280"/>
      <c r="AA1" s="88" t="s">
        <v>493</v>
      </c>
      <c r="AB1" s="88"/>
    </row>
    <row r="2" spans="1:28" ht="16.5" x14ac:dyDescent="0.3">
      <c r="A2" s="232"/>
      <c r="B2" s="232"/>
      <c r="C2" s="232"/>
      <c r="D2" s="232"/>
      <c r="E2" s="232"/>
      <c r="F2" s="232"/>
      <c r="G2" s="268" t="s">
        <v>491</v>
      </c>
      <c r="H2" s="269"/>
      <c r="I2" s="269"/>
      <c r="J2" s="269"/>
      <c r="K2" s="269"/>
      <c r="L2" s="269"/>
      <c r="M2" s="269"/>
      <c r="N2" s="269"/>
      <c r="O2" s="269"/>
      <c r="P2" s="269"/>
      <c r="Q2" s="269"/>
      <c r="R2" s="269"/>
      <c r="S2" s="269"/>
      <c r="T2" s="269"/>
      <c r="U2" s="269"/>
      <c r="V2" s="269"/>
      <c r="W2" s="269"/>
      <c r="X2" s="269"/>
      <c r="Y2" s="269"/>
      <c r="Z2" s="270"/>
      <c r="AA2" s="266" t="s">
        <v>494</v>
      </c>
      <c r="AB2" s="267"/>
    </row>
    <row r="3" spans="1:28" ht="16.5" x14ac:dyDescent="0.3">
      <c r="A3" s="232"/>
      <c r="B3" s="232"/>
      <c r="C3" s="232"/>
      <c r="D3" s="232"/>
      <c r="E3" s="232"/>
      <c r="F3" s="232"/>
      <c r="G3" s="271"/>
      <c r="H3" s="272"/>
      <c r="I3" s="272"/>
      <c r="J3" s="272"/>
      <c r="K3" s="272"/>
      <c r="L3" s="272"/>
      <c r="M3" s="272"/>
      <c r="N3" s="272"/>
      <c r="O3" s="272"/>
      <c r="P3" s="272"/>
      <c r="Q3" s="272"/>
      <c r="R3" s="272"/>
      <c r="S3" s="272"/>
      <c r="T3" s="272"/>
      <c r="U3" s="272"/>
      <c r="V3" s="272"/>
      <c r="W3" s="272"/>
      <c r="X3" s="272"/>
      <c r="Y3" s="272"/>
      <c r="Z3" s="273"/>
      <c r="AA3" s="266" t="s">
        <v>495</v>
      </c>
      <c r="AB3" s="267"/>
    </row>
    <row r="4" spans="1:28" ht="24.75" customHeight="1" x14ac:dyDescent="0.3">
      <c r="A4" s="232"/>
      <c r="B4" s="232"/>
      <c r="C4" s="232"/>
      <c r="D4" s="232"/>
      <c r="E4" s="232"/>
      <c r="F4" s="232"/>
      <c r="G4" s="274"/>
      <c r="H4" s="275"/>
      <c r="I4" s="275"/>
      <c r="J4" s="275"/>
      <c r="K4" s="275"/>
      <c r="L4" s="275"/>
      <c r="M4" s="275"/>
      <c r="N4" s="275"/>
      <c r="O4" s="275"/>
      <c r="P4" s="275"/>
      <c r="Q4" s="275"/>
      <c r="R4" s="275"/>
      <c r="S4" s="275"/>
      <c r="T4" s="275"/>
      <c r="U4" s="275"/>
      <c r="V4" s="275"/>
      <c r="W4" s="275"/>
      <c r="X4" s="275"/>
      <c r="Y4" s="275"/>
      <c r="Z4" s="276"/>
      <c r="AA4" s="266" t="s">
        <v>496</v>
      </c>
      <c r="AB4" s="267"/>
    </row>
    <row r="5" spans="1:28" x14ac:dyDescent="0.25">
      <c r="A5" s="226"/>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row>
    <row r="6" spans="1:28" ht="18.75" x14ac:dyDescent="0.25">
      <c r="A6" s="228" t="s">
        <v>0</v>
      </c>
      <c r="B6" s="229"/>
      <c r="C6" s="229"/>
      <c r="D6" s="229"/>
      <c r="E6" s="229"/>
      <c r="F6" s="229"/>
      <c r="G6" s="229"/>
      <c r="H6" s="229"/>
      <c r="I6" s="229"/>
      <c r="J6" s="229"/>
      <c r="K6" s="229"/>
      <c r="L6" s="229"/>
      <c r="M6" s="229"/>
      <c r="N6" s="229"/>
      <c r="O6" s="229"/>
      <c r="P6" s="230"/>
      <c r="Q6" s="228" t="s">
        <v>1</v>
      </c>
      <c r="R6" s="229"/>
      <c r="S6" s="229"/>
      <c r="T6" s="229"/>
      <c r="U6" s="229"/>
      <c r="V6" s="229"/>
      <c r="W6" s="229"/>
      <c r="X6" s="229"/>
      <c r="Y6" s="229"/>
      <c r="Z6" s="229"/>
      <c r="AA6" s="229"/>
      <c r="AB6" s="230"/>
    </row>
    <row r="7" spans="1:28" ht="18.75" x14ac:dyDescent="0.25">
      <c r="A7" s="288" t="s">
        <v>2</v>
      </c>
      <c r="B7" s="191"/>
      <c r="C7" s="191"/>
      <c r="D7" s="191"/>
      <c r="E7" s="191"/>
      <c r="F7" s="191"/>
      <c r="G7" s="191"/>
      <c r="H7" s="191"/>
      <c r="I7" s="191"/>
      <c r="J7" s="191"/>
      <c r="K7" s="191"/>
      <c r="L7" s="191"/>
      <c r="M7" s="191"/>
      <c r="N7" s="191"/>
      <c r="O7" s="191"/>
      <c r="P7" s="289"/>
      <c r="Q7" s="288" t="s">
        <v>251</v>
      </c>
      <c r="R7" s="191"/>
      <c r="S7" s="191"/>
      <c r="T7" s="191"/>
      <c r="U7" s="191"/>
      <c r="V7" s="191"/>
      <c r="W7" s="191"/>
      <c r="X7" s="191"/>
      <c r="Y7" s="191"/>
      <c r="Z7" s="191"/>
      <c r="AA7" s="191"/>
      <c r="AB7" s="289"/>
    </row>
    <row r="8" spans="1:28" ht="19.5" thickBot="1" x14ac:dyDescent="0.3">
      <c r="A8" s="317" t="s">
        <v>497</v>
      </c>
      <c r="B8" s="318"/>
      <c r="C8" s="318"/>
      <c r="D8" s="318"/>
      <c r="E8" s="319"/>
      <c r="F8" s="331" t="s">
        <v>509</v>
      </c>
      <c r="G8" s="332"/>
      <c r="H8" s="332"/>
      <c r="I8" s="332"/>
      <c r="J8" s="332"/>
      <c r="K8" s="333"/>
      <c r="L8" s="317" t="s">
        <v>108</v>
      </c>
      <c r="M8" s="318"/>
      <c r="N8" s="318"/>
      <c r="O8" s="318"/>
      <c r="P8" s="319"/>
      <c r="Q8" s="317" t="s">
        <v>107</v>
      </c>
      <c r="R8" s="318"/>
      <c r="S8" s="318"/>
      <c r="T8" s="318"/>
      <c r="U8" s="318"/>
      <c r="V8" s="318"/>
      <c r="W8" s="318"/>
      <c r="X8" s="318"/>
      <c r="Y8" s="318"/>
      <c r="Z8" s="318"/>
      <c r="AA8" s="318"/>
      <c r="AB8" s="319"/>
    </row>
    <row r="9" spans="1:28" ht="18.75" thickBot="1" x14ac:dyDescent="0.3">
      <c r="A9" s="314" t="s">
        <v>113</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6"/>
    </row>
    <row r="10" spans="1:28" ht="32.25" thickBot="1" x14ac:dyDescent="0.3">
      <c r="A10" s="198" t="s">
        <v>3</v>
      </c>
      <c r="B10" s="203" t="s">
        <v>4</v>
      </c>
      <c r="C10" s="203" t="s">
        <v>5</v>
      </c>
      <c r="D10" s="203" t="s">
        <v>6</v>
      </c>
      <c r="E10" s="203" t="s">
        <v>7</v>
      </c>
      <c r="F10" s="215" t="s">
        <v>8</v>
      </c>
      <c r="G10" s="216"/>
      <c r="H10" s="217"/>
      <c r="I10" s="203" t="s">
        <v>9</v>
      </c>
      <c r="J10" s="215" t="s">
        <v>10</v>
      </c>
      <c r="K10" s="216"/>
      <c r="L10" s="217"/>
      <c r="M10" s="215" t="s">
        <v>11</v>
      </c>
      <c r="N10" s="216"/>
      <c r="O10" s="216"/>
      <c r="P10" s="216"/>
      <c r="Q10" s="216"/>
      <c r="R10" s="216"/>
      <c r="S10" s="217"/>
      <c r="T10" s="1" t="s">
        <v>12</v>
      </c>
      <c r="U10" s="185" t="s">
        <v>13</v>
      </c>
      <c r="V10" s="186"/>
      <c r="W10" s="187"/>
      <c r="X10" s="185" t="s">
        <v>14</v>
      </c>
      <c r="Y10" s="186"/>
      <c r="Z10" s="186"/>
      <c r="AA10" s="186"/>
      <c r="AB10" s="187"/>
    </row>
    <row r="11" spans="1:28" ht="131.25" x14ac:dyDescent="0.25">
      <c r="A11" s="199"/>
      <c r="B11" s="204"/>
      <c r="C11" s="204"/>
      <c r="D11" s="204"/>
      <c r="E11" s="204"/>
      <c r="F11" s="58" t="s">
        <v>15</v>
      </c>
      <c r="G11" s="58" t="s">
        <v>16</v>
      </c>
      <c r="H11" s="58" t="s">
        <v>17</v>
      </c>
      <c r="I11" s="204"/>
      <c r="J11" s="58" t="s">
        <v>18</v>
      </c>
      <c r="K11" s="58" t="s">
        <v>19</v>
      </c>
      <c r="L11" s="32" t="s">
        <v>20</v>
      </c>
      <c r="M11" s="33" t="s">
        <v>21</v>
      </c>
      <c r="N11" s="34" t="s">
        <v>22</v>
      </c>
      <c r="O11" s="3" t="s">
        <v>23</v>
      </c>
      <c r="P11" s="34" t="s">
        <v>24</v>
      </c>
      <c r="Q11" s="3" t="s">
        <v>25</v>
      </c>
      <c r="R11" s="34" t="s">
        <v>26</v>
      </c>
      <c r="S11" s="3" t="s">
        <v>27</v>
      </c>
      <c r="T11" s="34" t="s">
        <v>28</v>
      </c>
      <c r="U11" s="3" t="s">
        <v>29</v>
      </c>
      <c r="V11" s="3" t="s">
        <v>30</v>
      </c>
      <c r="W11" s="3" t="s">
        <v>31</v>
      </c>
      <c r="X11" s="4" t="s">
        <v>32</v>
      </c>
      <c r="Y11" s="4" t="s">
        <v>33</v>
      </c>
      <c r="Z11" s="4" t="s">
        <v>34</v>
      </c>
      <c r="AA11" s="4" t="s">
        <v>35</v>
      </c>
      <c r="AB11" s="4" t="s">
        <v>36</v>
      </c>
    </row>
    <row r="12" spans="1:28" ht="102" x14ac:dyDescent="0.25">
      <c r="A12" s="209" t="s">
        <v>312</v>
      </c>
      <c r="B12" s="200" t="s">
        <v>337</v>
      </c>
      <c r="C12" s="212" t="s">
        <v>338</v>
      </c>
      <c r="D12" s="212" t="s">
        <v>339</v>
      </c>
      <c r="E12" s="218" t="s">
        <v>39</v>
      </c>
      <c r="F12" s="61" t="s">
        <v>342</v>
      </c>
      <c r="G12" s="61" t="s">
        <v>341</v>
      </c>
      <c r="H12" s="61" t="s">
        <v>340</v>
      </c>
      <c r="I12" s="6" t="s">
        <v>345</v>
      </c>
      <c r="J12" s="6" t="s">
        <v>210</v>
      </c>
      <c r="K12" s="6" t="s">
        <v>210</v>
      </c>
      <c r="L12" s="61" t="s">
        <v>343</v>
      </c>
      <c r="M12" s="61">
        <v>2</v>
      </c>
      <c r="N12" s="61">
        <v>1</v>
      </c>
      <c r="O12" s="20">
        <f t="shared" ref="O12:O23" si="0">M12*N12</f>
        <v>2</v>
      </c>
      <c r="P12" s="21" t="s">
        <v>248</v>
      </c>
      <c r="Q12" s="64">
        <v>10</v>
      </c>
      <c r="R12" s="64">
        <f t="shared" ref="R12:R23" si="1">O12*Q12</f>
        <v>20</v>
      </c>
      <c r="S12" s="21" t="str">
        <f>IF(AND(R12&gt;149,R12&lt;501),"Nivel 2",IF(AND(R12&gt;599),"Nivel 1",IF(AND(R12&gt;39,R12&lt;121),"Nivel 3","Nivel 4")))</f>
        <v>Nivel 4</v>
      </c>
      <c r="T12" s="24" t="str">
        <f t="shared" ref="T12:T23" si="2">IF(AND(R12&gt;149,R12&lt;501),"No Aceptable o Aceptable con control específico",IF(AND(R12&gt;599),"No Aceptable",IF(AND(R12&gt;39,R12&lt;121),"Aceptable","Aceptable")))</f>
        <v>Aceptable</v>
      </c>
      <c r="U12" s="61">
        <v>2</v>
      </c>
      <c r="V12" s="61" t="s">
        <v>344</v>
      </c>
      <c r="W12" s="61" t="s">
        <v>39</v>
      </c>
      <c r="X12" s="61" t="s">
        <v>49</v>
      </c>
      <c r="Y12" s="61" t="s">
        <v>49</v>
      </c>
      <c r="Z12" s="61" t="s">
        <v>49</v>
      </c>
      <c r="AA12" s="208" t="s">
        <v>352</v>
      </c>
      <c r="AB12" s="184" t="s">
        <v>49</v>
      </c>
    </row>
    <row r="13" spans="1:28" ht="102" x14ac:dyDescent="0.25">
      <c r="A13" s="210"/>
      <c r="B13" s="201"/>
      <c r="C13" s="213"/>
      <c r="D13" s="214"/>
      <c r="E13" s="219"/>
      <c r="F13" s="61" t="s">
        <v>78</v>
      </c>
      <c r="G13" s="61" t="s">
        <v>346</v>
      </c>
      <c r="H13" s="61" t="s">
        <v>280</v>
      </c>
      <c r="I13" s="61" t="s">
        <v>350</v>
      </c>
      <c r="J13" s="6" t="s">
        <v>347</v>
      </c>
      <c r="K13" s="6" t="s">
        <v>210</v>
      </c>
      <c r="L13" s="6" t="s">
        <v>805</v>
      </c>
      <c r="M13" s="61">
        <v>2</v>
      </c>
      <c r="N13" s="61">
        <v>2</v>
      </c>
      <c r="O13" s="20">
        <v>4</v>
      </c>
      <c r="P13" s="21" t="s">
        <v>248</v>
      </c>
      <c r="Q13" s="64">
        <v>10</v>
      </c>
      <c r="R13" s="64">
        <v>40</v>
      </c>
      <c r="S13" s="21" t="s">
        <v>348</v>
      </c>
      <c r="T13" s="24" t="s">
        <v>349</v>
      </c>
      <c r="U13" s="61">
        <v>2</v>
      </c>
      <c r="V13" s="61" t="s">
        <v>351</v>
      </c>
      <c r="W13" s="61" t="s">
        <v>317</v>
      </c>
      <c r="X13" s="61" t="s">
        <v>211</v>
      </c>
      <c r="Y13" s="61" t="s">
        <v>49</v>
      </c>
      <c r="Z13" s="61" t="s">
        <v>49</v>
      </c>
      <c r="AA13" s="208"/>
      <c r="AB13" s="184"/>
    </row>
    <row r="14" spans="1:28" ht="63.75" x14ac:dyDescent="0.25">
      <c r="A14" s="210"/>
      <c r="B14" s="201"/>
      <c r="C14" s="213"/>
      <c r="D14" s="205" t="s">
        <v>372</v>
      </c>
      <c r="E14" s="219"/>
      <c r="F14" s="61" t="s">
        <v>353</v>
      </c>
      <c r="G14" s="61" t="s">
        <v>354</v>
      </c>
      <c r="H14" s="61" t="s">
        <v>245</v>
      </c>
      <c r="I14" s="189" t="s">
        <v>374</v>
      </c>
      <c r="J14" s="61" t="s">
        <v>210</v>
      </c>
      <c r="K14" s="61" t="s">
        <v>210</v>
      </c>
      <c r="L14" s="61" t="s">
        <v>355</v>
      </c>
      <c r="M14" s="61">
        <v>2</v>
      </c>
      <c r="N14" s="61">
        <v>2</v>
      </c>
      <c r="O14" s="20">
        <f t="shared" si="0"/>
        <v>4</v>
      </c>
      <c r="P14" s="21" t="s">
        <v>248</v>
      </c>
      <c r="Q14" s="64">
        <v>10</v>
      </c>
      <c r="R14" s="64">
        <f t="shared" si="1"/>
        <v>40</v>
      </c>
      <c r="S14" s="21" t="str">
        <f>IF(AND(R14&gt;149,R14&lt;501),"Nivel 2",IF(AND(R14&gt;599),"Nivel 1",IF(AND(R14&gt;39,R14&lt;121),"Nivel 3","Nivel 4")))</f>
        <v>Nivel 3</v>
      </c>
      <c r="T14" s="36" t="str">
        <f t="shared" si="2"/>
        <v>Aceptable</v>
      </c>
      <c r="U14" s="61">
        <v>2</v>
      </c>
      <c r="V14" s="207" t="s">
        <v>377</v>
      </c>
      <c r="W14" s="207" t="s">
        <v>356</v>
      </c>
      <c r="X14" s="207" t="s">
        <v>49</v>
      </c>
      <c r="Y14" s="207" t="s">
        <v>49</v>
      </c>
      <c r="Z14" s="207" t="s">
        <v>49</v>
      </c>
      <c r="AA14" s="208" t="s">
        <v>357</v>
      </c>
      <c r="AB14" s="184" t="s">
        <v>378</v>
      </c>
    </row>
    <row r="15" spans="1:28" ht="38.25" x14ac:dyDescent="0.25">
      <c r="A15" s="210"/>
      <c r="B15" s="201"/>
      <c r="C15" s="213"/>
      <c r="D15" s="205"/>
      <c r="E15" s="219"/>
      <c r="F15" s="61" t="s">
        <v>286</v>
      </c>
      <c r="G15" s="61" t="s">
        <v>373</v>
      </c>
      <c r="H15" s="61" t="s">
        <v>288</v>
      </c>
      <c r="I15" s="206"/>
      <c r="J15" s="6" t="s">
        <v>210</v>
      </c>
      <c r="K15" s="6" t="s">
        <v>375</v>
      </c>
      <c r="L15" s="6" t="s">
        <v>806</v>
      </c>
      <c r="M15" s="61">
        <v>10</v>
      </c>
      <c r="N15" s="61">
        <v>4</v>
      </c>
      <c r="O15" s="20">
        <v>40</v>
      </c>
      <c r="P15" s="21" t="s">
        <v>289</v>
      </c>
      <c r="Q15" s="64">
        <v>100</v>
      </c>
      <c r="R15" s="64">
        <v>4000</v>
      </c>
      <c r="S15" s="21" t="s">
        <v>290</v>
      </c>
      <c r="T15" s="36" t="s">
        <v>376</v>
      </c>
      <c r="U15" s="61"/>
      <c r="V15" s="207"/>
      <c r="W15" s="207"/>
      <c r="X15" s="207"/>
      <c r="Y15" s="207"/>
      <c r="Z15" s="207"/>
      <c r="AA15" s="208"/>
      <c r="AB15" s="184"/>
    </row>
    <row r="16" spans="1:28" ht="140.25" x14ac:dyDescent="0.25">
      <c r="A16" s="210"/>
      <c r="B16" s="201"/>
      <c r="C16" s="213"/>
      <c r="D16" s="205"/>
      <c r="E16" s="219"/>
      <c r="F16" s="61" t="s">
        <v>68</v>
      </c>
      <c r="G16" s="61" t="s">
        <v>69</v>
      </c>
      <c r="H16" s="61" t="s">
        <v>62</v>
      </c>
      <c r="I16" s="206"/>
      <c r="J16" s="6" t="s">
        <v>210</v>
      </c>
      <c r="K16" s="6" t="s">
        <v>44</v>
      </c>
      <c r="L16" s="6" t="s">
        <v>807</v>
      </c>
      <c r="M16" s="61">
        <v>2</v>
      </c>
      <c r="N16" s="61"/>
      <c r="O16" s="20">
        <f t="shared" si="0"/>
        <v>0</v>
      </c>
      <c r="P16" s="21" t="s">
        <v>156</v>
      </c>
      <c r="Q16" s="64">
        <v>10</v>
      </c>
      <c r="R16" s="64">
        <f t="shared" si="1"/>
        <v>0</v>
      </c>
      <c r="S16" s="21" t="str">
        <f t="shared" ref="S16:S20" si="3">IF(AND(R16&gt;149,R16&lt;501),"Nivel 2",IF(AND(R16&gt;599),"Nivel 1",IF(AND(R16&gt;39,R16&lt;121),"Nivel 3","Nivel 4")))</f>
        <v>Nivel 4</v>
      </c>
      <c r="T16" s="36" t="str">
        <f t="shared" si="2"/>
        <v>Aceptable</v>
      </c>
      <c r="U16" s="61">
        <v>2</v>
      </c>
      <c r="V16" s="207"/>
      <c r="W16" s="207"/>
      <c r="X16" s="207"/>
      <c r="Y16" s="207"/>
      <c r="Z16" s="207"/>
      <c r="AA16" s="208"/>
      <c r="AB16" s="184"/>
    </row>
    <row r="17" spans="1:28" x14ac:dyDescent="0.25">
      <c r="A17" s="210"/>
      <c r="B17" s="201"/>
      <c r="C17" s="213"/>
      <c r="D17" s="205"/>
      <c r="E17" s="219"/>
      <c r="F17" s="61"/>
      <c r="G17" s="61"/>
      <c r="H17" s="61"/>
      <c r="I17" s="206"/>
      <c r="J17" s="6"/>
      <c r="K17" s="6"/>
      <c r="L17" s="6"/>
      <c r="M17" s="61"/>
      <c r="N17" s="61"/>
      <c r="O17" s="20"/>
      <c r="P17" s="21"/>
      <c r="Q17" s="64"/>
      <c r="R17" s="64"/>
      <c r="S17" s="21"/>
      <c r="T17" s="36"/>
      <c r="U17" s="61"/>
      <c r="V17" s="207"/>
      <c r="W17" s="207"/>
      <c r="X17" s="207"/>
      <c r="Y17" s="207"/>
      <c r="Z17" s="207"/>
      <c r="AA17" s="208"/>
      <c r="AB17" s="184"/>
    </row>
    <row r="18" spans="1:28" ht="102" x14ac:dyDescent="0.25">
      <c r="A18" s="210"/>
      <c r="B18" s="201"/>
      <c r="C18" s="213"/>
      <c r="D18" s="205"/>
      <c r="E18" s="219"/>
      <c r="F18" s="61" t="s">
        <v>75</v>
      </c>
      <c r="G18" s="61" t="s">
        <v>76</v>
      </c>
      <c r="H18" s="61" t="s">
        <v>62</v>
      </c>
      <c r="I18" s="206"/>
      <c r="J18" s="6" t="s">
        <v>210</v>
      </c>
      <c r="K18" s="6" t="s">
        <v>210</v>
      </c>
      <c r="L18" s="6" t="s">
        <v>808</v>
      </c>
      <c r="M18" s="61">
        <v>2</v>
      </c>
      <c r="N18" s="61">
        <v>2</v>
      </c>
      <c r="O18" s="20">
        <f t="shared" si="0"/>
        <v>4</v>
      </c>
      <c r="P18" s="21" t="s">
        <v>156</v>
      </c>
      <c r="Q18" s="64">
        <v>10</v>
      </c>
      <c r="R18" s="64">
        <f t="shared" si="1"/>
        <v>40</v>
      </c>
      <c r="S18" s="21" t="str">
        <f t="shared" si="3"/>
        <v>Nivel 3</v>
      </c>
      <c r="T18" s="36" t="str">
        <f t="shared" si="2"/>
        <v>Aceptable</v>
      </c>
      <c r="U18" s="61">
        <v>2</v>
      </c>
      <c r="V18" s="207"/>
      <c r="W18" s="207"/>
      <c r="X18" s="207"/>
      <c r="Y18" s="207"/>
      <c r="Z18" s="207"/>
      <c r="AA18" s="208"/>
      <c r="AB18" s="184"/>
    </row>
    <row r="19" spans="1:28" ht="165.75" x14ac:dyDescent="0.25">
      <c r="A19" s="210"/>
      <c r="B19" s="201"/>
      <c r="C19" s="213"/>
      <c r="D19" s="205"/>
      <c r="E19" s="219"/>
      <c r="F19" s="61" t="s">
        <v>85</v>
      </c>
      <c r="G19" s="61" t="s">
        <v>125</v>
      </c>
      <c r="H19" s="61" t="s">
        <v>86</v>
      </c>
      <c r="I19" s="61" t="s">
        <v>87</v>
      </c>
      <c r="J19" s="61" t="s">
        <v>88</v>
      </c>
      <c r="K19" s="19" t="s">
        <v>44</v>
      </c>
      <c r="L19" s="19" t="s">
        <v>44</v>
      </c>
      <c r="M19" s="61">
        <v>6</v>
      </c>
      <c r="N19" s="61">
        <v>2</v>
      </c>
      <c r="O19" s="20">
        <f>M19*N19</f>
        <v>12</v>
      </c>
      <c r="P19" s="21" t="s">
        <v>47</v>
      </c>
      <c r="Q19" s="64">
        <v>25</v>
      </c>
      <c r="R19" s="64">
        <f t="shared" ref="R19" si="4">O19*Q19</f>
        <v>300</v>
      </c>
      <c r="S19" s="23" t="str">
        <f t="shared" ref="S19" si="5">IF(AND(R19&gt;149,R19&lt;501),"Nivel 2",IF(AND(R19&gt;599),"Nivel 1",IF(AND(R19&gt;39,R19&lt;121),"Nivel 3","Nivel 4")))</f>
        <v>Nivel 2</v>
      </c>
      <c r="T19" s="24" t="str">
        <f t="shared" ref="T19" si="6">IF(AND(R19&gt;149,R19&lt;501),"No Aceptable o Aceptable con control específico",IF(AND(R19&gt;599),"No Aceptable",IF(AND(R19&gt;39,R19&lt;121),"Aceptable","Aceptable")))</f>
        <v>No Aceptable o Aceptable con control específico</v>
      </c>
      <c r="U19" s="61">
        <v>1</v>
      </c>
      <c r="V19" s="62" t="s">
        <v>89</v>
      </c>
      <c r="W19" s="61" t="s">
        <v>39</v>
      </c>
      <c r="X19" s="61"/>
      <c r="Y19" s="61"/>
      <c r="Z19" s="61" t="s">
        <v>126</v>
      </c>
      <c r="AA19" s="189" t="s">
        <v>91</v>
      </c>
      <c r="AB19" s="59"/>
    </row>
    <row r="20" spans="1:28" ht="102" x14ac:dyDescent="0.25">
      <c r="A20" s="210"/>
      <c r="B20" s="201"/>
      <c r="C20" s="213"/>
      <c r="D20" s="205"/>
      <c r="E20" s="219"/>
      <c r="F20" s="61" t="s">
        <v>92</v>
      </c>
      <c r="G20" s="61" t="s">
        <v>127</v>
      </c>
      <c r="H20" s="61" t="s">
        <v>86</v>
      </c>
      <c r="I20" s="61" t="s">
        <v>128</v>
      </c>
      <c r="J20" s="19" t="s">
        <v>129</v>
      </c>
      <c r="K20" s="19" t="s">
        <v>44</v>
      </c>
      <c r="L20" s="19" t="s">
        <v>44</v>
      </c>
      <c r="M20" s="61">
        <v>6</v>
      </c>
      <c r="N20" s="61">
        <v>2</v>
      </c>
      <c r="O20" s="20">
        <f t="shared" si="0"/>
        <v>12</v>
      </c>
      <c r="P20" s="21" t="s">
        <v>47</v>
      </c>
      <c r="Q20" s="64">
        <v>10</v>
      </c>
      <c r="R20" s="64">
        <f t="shared" si="1"/>
        <v>120</v>
      </c>
      <c r="S20" s="23" t="str">
        <f t="shared" si="3"/>
        <v>Nivel 3</v>
      </c>
      <c r="T20" s="36" t="str">
        <f t="shared" si="2"/>
        <v>Aceptable</v>
      </c>
      <c r="U20" s="61">
        <v>1</v>
      </c>
      <c r="V20" s="62" t="s">
        <v>93</v>
      </c>
      <c r="W20" s="61" t="s">
        <v>56</v>
      </c>
      <c r="X20" s="61"/>
      <c r="Y20" s="61"/>
      <c r="Z20" s="61" t="s">
        <v>49</v>
      </c>
      <c r="AA20" s="190"/>
      <c r="AB20" s="59" t="s">
        <v>49</v>
      </c>
    </row>
    <row r="21" spans="1:28" ht="409.5" x14ac:dyDescent="0.25">
      <c r="A21" s="210"/>
      <c r="B21" s="201"/>
      <c r="C21" s="213"/>
      <c r="D21" s="60" t="s">
        <v>371</v>
      </c>
      <c r="E21" s="219"/>
      <c r="F21" s="8" t="s">
        <v>95</v>
      </c>
      <c r="G21" s="61" t="s">
        <v>96</v>
      </c>
      <c r="H21" s="61" t="s">
        <v>97</v>
      </c>
      <c r="I21" s="8" t="s">
        <v>98</v>
      </c>
      <c r="J21" s="26" t="s">
        <v>210</v>
      </c>
      <c r="K21" s="26" t="s">
        <v>44</v>
      </c>
      <c r="L21" s="26" t="s">
        <v>809</v>
      </c>
      <c r="M21" s="7">
        <v>6</v>
      </c>
      <c r="N21" s="8">
        <v>1</v>
      </c>
      <c r="O21" s="9">
        <f t="shared" si="0"/>
        <v>6</v>
      </c>
      <c r="P21" s="10" t="s">
        <v>391</v>
      </c>
      <c r="Q21" s="11">
        <v>100</v>
      </c>
      <c r="R21" s="12">
        <f t="shared" si="1"/>
        <v>600</v>
      </c>
      <c r="S21" s="27" t="s">
        <v>100</v>
      </c>
      <c r="T21" s="29" t="str">
        <f t="shared" si="2"/>
        <v>No Aceptable</v>
      </c>
      <c r="U21" s="63">
        <v>1</v>
      </c>
      <c r="V21" s="28" t="s">
        <v>98</v>
      </c>
      <c r="W21" s="7" t="s">
        <v>39</v>
      </c>
      <c r="X21" s="8" t="s">
        <v>49</v>
      </c>
      <c r="Y21" s="7" t="s">
        <v>49</v>
      </c>
      <c r="Z21" s="8" t="s">
        <v>101</v>
      </c>
      <c r="AA21" s="30" t="s">
        <v>102</v>
      </c>
      <c r="AB21" s="7" t="s">
        <v>49</v>
      </c>
    </row>
    <row r="22" spans="1:28" ht="255" x14ac:dyDescent="0.25">
      <c r="A22" s="210"/>
      <c r="B22" s="201"/>
      <c r="C22" s="213"/>
      <c r="D22" s="60"/>
      <c r="E22" s="219"/>
      <c r="F22" s="61" t="s">
        <v>130</v>
      </c>
      <c r="G22" s="61" t="s">
        <v>751</v>
      </c>
      <c r="H22" s="61" t="s">
        <v>86</v>
      </c>
      <c r="I22" s="61" t="s">
        <v>98</v>
      </c>
      <c r="J22" s="19" t="s">
        <v>44</v>
      </c>
      <c r="K22" s="19" t="s">
        <v>44</v>
      </c>
      <c r="L22" s="19" t="s">
        <v>810</v>
      </c>
      <c r="M22" s="61">
        <v>6</v>
      </c>
      <c r="N22" s="61">
        <v>1</v>
      </c>
      <c r="O22" s="20">
        <f t="shared" si="0"/>
        <v>6</v>
      </c>
      <c r="P22" s="21" t="s">
        <v>47</v>
      </c>
      <c r="Q22" s="64">
        <v>25</v>
      </c>
      <c r="R22" s="64">
        <f t="shared" si="1"/>
        <v>150</v>
      </c>
      <c r="S22" s="23" t="s">
        <v>132</v>
      </c>
      <c r="T22" s="24" t="str">
        <f t="shared" si="2"/>
        <v>No Aceptable o Aceptable con control específico</v>
      </c>
      <c r="U22" s="61">
        <v>1</v>
      </c>
      <c r="V22" s="62" t="s">
        <v>98</v>
      </c>
      <c r="W22" s="61" t="s">
        <v>39</v>
      </c>
      <c r="X22" s="61" t="s">
        <v>49</v>
      </c>
      <c r="Y22" s="61" t="s">
        <v>49</v>
      </c>
      <c r="Z22" s="61" t="s">
        <v>49</v>
      </c>
      <c r="AA22" s="61" t="s">
        <v>133</v>
      </c>
      <c r="AB22" s="61" t="s">
        <v>49</v>
      </c>
    </row>
    <row r="23" spans="1:28" ht="114.75" x14ac:dyDescent="0.25">
      <c r="A23" s="211"/>
      <c r="B23" s="202"/>
      <c r="C23" s="214"/>
      <c r="D23" s="40"/>
      <c r="E23" s="220"/>
      <c r="F23" s="8" t="s">
        <v>103</v>
      </c>
      <c r="G23" s="61" t="s">
        <v>104</v>
      </c>
      <c r="H23" s="61" t="s">
        <v>86</v>
      </c>
      <c r="I23" s="8" t="s">
        <v>105</v>
      </c>
      <c r="J23" s="26" t="s">
        <v>44</v>
      </c>
      <c r="K23" s="26" t="s">
        <v>44</v>
      </c>
      <c r="L23" s="26" t="s">
        <v>716</v>
      </c>
      <c r="M23" s="7">
        <v>6</v>
      </c>
      <c r="N23" s="8">
        <v>3</v>
      </c>
      <c r="O23" s="9">
        <f t="shared" si="0"/>
        <v>18</v>
      </c>
      <c r="P23" s="10" t="str">
        <f t="shared" ref="P23" si="7">IF(AND(O23&gt;9,O23&lt;21),"ALTO",IF(AND(O23&gt;23),"MUY ALTO",IF(AND(O23&gt;5,O23&lt;9),"MEDIO","BAJO")))</f>
        <v>ALTO</v>
      </c>
      <c r="Q23" s="11">
        <v>10</v>
      </c>
      <c r="R23" s="12">
        <f t="shared" si="1"/>
        <v>180</v>
      </c>
      <c r="S23" s="31" t="str">
        <f t="shared" ref="S23" si="8">IF(AND(R23&gt;149,R23&lt;501),"Nivel 2",IF(AND(R23&gt;599),"Nivel 1",IF(AND(R23&gt;39,R23&lt;121),"Nivel 3","Nivel 4")))</f>
        <v>Nivel 2</v>
      </c>
      <c r="T23" s="13" t="str">
        <f t="shared" si="2"/>
        <v>No Aceptable o Aceptable con control específico</v>
      </c>
      <c r="U23" s="63">
        <v>1</v>
      </c>
      <c r="V23" s="15" t="s">
        <v>106</v>
      </c>
      <c r="W23" s="7" t="s">
        <v>56</v>
      </c>
      <c r="X23" s="8" t="s">
        <v>49</v>
      </c>
      <c r="Y23" s="7" t="s">
        <v>49</v>
      </c>
      <c r="Z23" s="8"/>
      <c r="AA23" s="17" t="s">
        <v>398</v>
      </c>
      <c r="AB23" s="7" t="s">
        <v>49</v>
      </c>
    </row>
    <row r="24" spans="1:28" ht="15.75" thickBot="1" x14ac:dyDescent="0.3">
      <c r="A24" s="4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row>
    <row r="25" spans="1:28" ht="15.75" thickBot="1" x14ac:dyDescent="0.3">
      <c r="A25" s="320" t="s">
        <v>134</v>
      </c>
      <c r="B25" s="321"/>
      <c r="C25" s="321"/>
      <c r="D25" s="322"/>
      <c r="E25" s="323" t="s">
        <v>337</v>
      </c>
      <c r="F25" s="324"/>
      <c r="G25" s="324"/>
      <c r="H25" s="324"/>
      <c r="I25" s="324"/>
      <c r="J25" s="324"/>
      <c r="K25" s="324"/>
      <c r="L25" s="324"/>
      <c r="M25" s="324"/>
      <c r="N25" s="324"/>
      <c r="O25" s="324"/>
      <c r="P25" s="324"/>
      <c r="Q25" s="324"/>
      <c r="R25" s="324"/>
      <c r="S25" s="325"/>
      <c r="T25" s="326" t="s">
        <v>135</v>
      </c>
      <c r="U25" s="327"/>
      <c r="V25" s="328"/>
      <c r="W25" s="329"/>
      <c r="X25" s="329"/>
      <c r="Y25" s="329"/>
      <c r="Z25" s="329"/>
      <c r="AA25" s="329"/>
      <c r="AB25" s="330"/>
    </row>
  </sheetData>
  <mergeCells count="48">
    <mergeCell ref="F8:K8"/>
    <mergeCell ref="L8:P8"/>
    <mergeCell ref="Q8:AB8"/>
    <mergeCell ref="Y14:Y18"/>
    <mergeCell ref="Z14:Z18"/>
    <mergeCell ref="AA12:AA13"/>
    <mergeCell ref="AB12:AB13"/>
    <mergeCell ref="X14:X18"/>
    <mergeCell ref="A1:F4"/>
    <mergeCell ref="G1:Z1"/>
    <mergeCell ref="G2:Z4"/>
    <mergeCell ref="AA2:AB2"/>
    <mergeCell ref="AA3:AB3"/>
    <mergeCell ref="AA4:AB4"/>
    <mergeCell ref="A5:AB5"/>
    <mergeCell ref="A6:P6"/>
    <mergeCell ref="Q6:AB6"/>
    <mergeCell ref="A7:P7"/>
    <mergeCell ref="Q7:AB7"/>
    <mergeCell ref="A8:E8"/>
    <mergeCell ref="A25:D25"/>
    <mergeCell ref="E25:S25"/>
    <mergeCell ref="T25:U25"/>
    <mergeCell ref="V25:AB25"/>
    <mergeCell ref="AA14:AA18"/>
    <mergeCell ref="AB14:AB18"/>
    <mergeCell ref="AA19:AA20"/>
    <mergeCell ref="I14:I18"/>
    <mergeCell ref="V14:V18"/>
    <mergeCell ref="W14:W18"/>
    <mergeCell ref="A12:A23"/>
    <mergeCell ref="B12:B23"/>
    <mergeCell ref="C12:C23"/>
    <mergeCell ref="D12:D13"/>
    <mergeCell ref="E12:E23"/>
    <mergeCell ref="A9:AB9"/>
    <mergeCell ref="A10:A11"/>
    <mergeCell ref="B10:B11"/>
    <mergeCell ref="C10:C11"/>
    <mergeCell ref="D10:D11"/>
    <mergeCell ref="E10:E11"/>
    <mergeCell ref="F10:H10"/>
    <mergeCell ref="I10:I11"/>
    <mergeCell ref="J10:L10"/>
    <mergeCell ref="M10:S10"/>
    <mergeCell ref="U10:W10"/>
    <mergeCell ref="X10:AB10"/>
    <mergeCell ref="D14:D20"/>
  </mergeCells>
  <conditionalFormatting sqref="P12:P18 P20">
    <cfRule type="containsText" dxfId="569" priority="52" operator="containsText" text="MUY ALTO">
      <formula>NOT(ISERROR(SEARCH("MUY ALTO",P12)))</formula>
    </cfRule>
    <cfRule type="containsText" dxfId="568" priority="53" operator="containsText" text="ALTO">
      <formula>NOT(ISERROR(SEARCH("ALTO",P12)))</formula>
    </cfRule>
    <cfRule type="containsText" dxfId="567" priority="54" operator="containsText" text="MEDIO">
      <formula>NOT(ISERROR(SEARCH("MEDIO",P12)))</formula>
    </cfRule>
    <cfRule type="containsText" dxfId="566" priority="55" operator="containsText" text="BAJO">
      <formula>NOT(ISERROR(SEARCH("BAJO",P12)))</formula>
    </cfRule>
  </conditionalFormatting>
  <conditionalFormatting sqref="S12:S18 S20">
    <cfRule type="containsText" dxfId="565" priority="45" operator="containsText" text="Nivel 3">
      <formula>NOT(ISERROR(SEARCH("Nivel 3",S12)))</formula>
    </cfRule>
    <cfRule type="containsText" dxfId="564" priority="46" operator="containsText" text="Nivel 2">
      <formula>NOT(ISERROR(SEARCH("Nivel 2",S12)))</formula>
    </cfRule>
    <cfRule type="containsText" dxfId="563" priority="47" operator="containsText" text="Nivel 4">
      <formula>NOT(ISERROR(SEARCH("Nivel 4",S12)))</formula>
    </cfRule>
    <cfRule type="containsText" priority="48" operator="containsText" text="Nivel 4">
      <formula>NOT(ISERROR(SEARCH("Nivel 4",S12)))</formula>
    </cfRule>
    <cfRule type="containsText" dxfId="562" priority="49" operator="containsText" text="Nivel 3">
      <formula>NOT(ISERROR(SEARCH("Nivel 3",S12)))</formula>
    </cfRule>
    <cfRule type="containsText" dxfId="561" priority="50" operator="containsText" text="Nivel 3">
      <formula>NOT(ISERROR(SEARCH("Nivel 3",S12)))</formula>
    </cfRule>
    <cfRule type="containsText" dxfId="560" priority="51" operator="containsText" text="Nivel 1">
      <formula>NOT(ISERROR(SEARCH("Nivel 1",S12)))</formula>
    </cfRule>
  </conditionalFormatting>
  <conditionalFormatting sqref="P19">
    <cfRule type="containsText" dxfId="559" priority="41" operator="containsText" text="MUY ALTO">
      <formula>NOT(ISERROR(SEARCH("MUY ALTO",P19)))</formula>
    </cfRule>
    <cfRule type="containsText" dxfId="558" priority="42" operator="containsText" text="ALTO">
      <formula>NOT(ISERROR(SEARCH("ALTO",P19)))</formula>
    </cfRule>
    <cfRule type="containsText" dxfId="557" priority="43" operator="containsText" text="MEDIO">
      <formula>NOT(ISERROR(SEARCH("MEDIO",P19)))</formula>
    </cfRule>
    <cfRule type="containsText" dxfId="556" priority="44" operator="containsText" text="BAJO">
      <formula>NOT(ISERROR(SEARCH("BAJO",P19)))</formula>
    </cfRule>
  </conditionalFormatting>
  <conditionalFormatting sqref="S19">
    <cfRule type="containsText" dxfId="555" priority="34" operator="containsText" text="Nivel 3">
      <formula>NOT(ISERROR(SEARCH("Nivel 3",S19)))</formula>
    </cfRule>
    <cfRule type="containsText" dxfId="554" priority="35" operator="containsText" text="Nivel 2">
      <formula>NOT(ISERROR(SEARCH("Nivel 2",S19)))</formula>
    </cfRule>
    <cfRule type="containsText" dxfId="553" priority="36" operator="containsText" text="Nivel 4">
      <formula>NOT(ISERROR(SEARCH("Nivel 4",S19)))</formula>
    </cfRule>
    <cfRule type="containsText" priority="37" operator="containsText" text="Nivel 4">
      <formula>NOT(ISERROR(SEARCH("Nivel 4",S19)))</formula>
    </cfRule>
    <cfRule type="containsText" dxfId="552" priority="38" operator="containsText" text="Nivel 3">
      <formula>NOT(ISERROR(SEARCH("Nivel 3",S19)))</formula>
    </cfRule>
    <cfRule type="containsText" dxfId="551" priority="39" operator="containsText" text="Nivel 3">
      <formula>NOT(ISERROR(SEARCH("Nivel 3",S19)))</formula>
    </cfRule>
    <cfRule type="containsText" dxfId="550" priority="40" operator="containsText" text="Nivel 1">
      <formula>NOT(ISERROR(SEARCH("Nivel 1",S19)))</formula>
    </cfRule>
  </conditionalFormatting>
  <conditionalFormatting sqref="P21">
    <cfRule type="containsText" dxfId="549" priority="30" operator="containsText" text="MUY ALTO">
      <formula>NOT(ISERROR(SEARCH("MUY ALTO",P21)))</formula>
    </cfRule>
    <cfRule type="containsText" dxfId="548" priority="31" operator="containsText" text="ALTO">
      <formula>NOT(ISERROR(SEARCH("ALTO",P21)))</formula>
    </cfRule>
    <cfRule type="containsText" dxfId="547" priority="32" operator="containsText" text="MEDIO">
      <formula>NOT(ISERROR(SEARCH("MEDIO",P21)))</formula>
    </cfRule>
    <cfRule type="containsText" dxfId="546" priority="33" operator="containsText" text="BAJO">
      <formula>NOT(ISERROR(SEARCH("BAJO",P21)))</formula>
    </cfRule>
  </conditionalFormatting>
  <conditionalFormatting sqref="S21">
    <cfRule type="containsText" dxfId="545" priority="23" operator="containsText" text="Nivel 3">
      <formula>NOT(ISERROR(SEARCH("Nivel 3",S21)))</formula>
    </cfRule>
    <cfRule type="containsText" dxfId="544" priority="24" operator="containsText" text="Nivel 2">
      <formula>NOT(ISERROR(SEARCH("Nivel 2",S21)))</formula>
    </cfRule>
    <cfRule type="containsText" dxfId="543" priority="25" operator="containsText" text="Nivel 4">
      <formula>NOT(ISERROR(SEARCH("Nivel 4",S21)))</formula>
    </cfRule>
    <cfRule type="containsText" priority="26" operator="containsText" text="Nivel 4">
      <formula>NOT(ISERROR(SEARCH("Nivel 4",S21)))</formula>
    </cfRule>
    <cfRule type="containsText" dxfId="542" priority="27" operator="containsText" text="Nivel 3">
      <formula>NOT(ISERROR(SEARCH("Nivel 3",S21)))</formula>
    </cfRule>
    <cfRule type="containsText" dxfId="541" priority="28" operator="containsText" text="Nivel 3">
      <formula>NOT(ISERROR(SEARCH("Nivel 3",S21)))</formula>
    </cfRule>
    <cfRule type="containsText" dxfId="540" priority="29" operator="containsText" text="Nivel 1">
      <formula>NOT(ISERROR(SEARCH("Nivel 1",S21)))</formula>
    </cfRule>
  </conditionalFormatting>
  <conditionalFormatting sqref="P22">
    <cfRule type="containsText" dxfId="539" priority="19" operator="containsText" text="MUY ALTO">
      <formula>NOT(ISERROR(SEARCH("MUY ALTO",P22)))</formula>
    </cfRule>
    <cfRule type="containsText" dxfId="538" priority="20" operator="containsText" text="ALTO">
      <formula>NOT(ISERROR(SEARCH("ALTO",P22)))</formula>
    </cfRule>
    <cfRule type="containsText" dxfId="537" priority="21" operator="containsText" text="MEDIO">
      <formula>NOT(ISERROR(SEARCH("MEDIO",P22)))</formula>
    </cfRule>
    <cfRule type="containsText" dxfId="536" priority="22" operator="containsText" text="BAJO">
      <formula>NOT(ISERROR(SEARCH("BAJO",P22)))</formula>
    </cfRule>
  </conditionalFormatting>
  <conditionalFormatting sqref="S22">
    <cfRule type="containsText" dxfId="535" priority="12" operator="containsText" text="Nivel 3">
      <formula>NOT(ISERROR(SEARCH("Nivel 3",S22)))</formula>
    </cfRule>
    <cfRule type="containsText" dxfId="534" priority="13" operator="containsText" text="Nivel 2">
      <formula>NOT(ISERROR(SEARCH("Nivel 2",S22)))</formula>
    </cfRule>
    <cfRule type="containsText" dxfId="533" priority="14" operator="containsText" text="Nivel 4">
      <formula>NOT(ISERROR(SEARCH("Nivel 4",S22)))</formula>
    </cfRule>
    <cfRule type="containsText" priority="15" operator="containsText" text="Nivel 4">
      <formula>NOT(ISERROR(SEARCH("Nivel 4",S22)))</formula>
    </cfRule>
    <cfRule type="containsText" dxfId="532" priority="16" operator="containsText" text="Nivel 3">
      <formula>NOT(ISERROR(SEARCH("Nivel 3",S22)))</formula>
    </cfRule>
    <cfRule type="containsText" dxfId="531" priority="17" operator="containsText" text="Nivel 3">
      <formula>NOT(ISERROR(SEARCH("Nivel 3",S22)))</formula>
    </cfRule>
    <cfRule type="containsText" dxfId="530" priority="18" operator="containsText" text="Nivel 1">
      <formula>NOT(ISERROR(SEARCH("Nivel 1",S22)))</formula>
    </cfRule>
  </conditionalFormatting>
  <conditionalFormatting sqref="P23">
    <cfRule type="containsText" dxfId="529" priority="8" operator="containsText" text="MUY ALTO">
      <formula>NOT(ISERROR(SEARCH("MUY ALTO",P23)))</formula>
    </cfRule>
    <cfRule type="containsText" dxfId="528" priority="9" operator="containsText" text="ALTO">
      <formula>NOT(ISERROR(SEARCH("ALTO",P23)))</formula>
    </cfRule>
    <cfRule type="containsText" dxfId="527" priority="10" operator="containsText" text="MEDIO">
      <formula>NOT(ISERROR(SEARCH("MEDIO",P23)))</formula>
    </cfRule>
    <cfRule type="containsText" dxfId="526" priority="11" operator="containsText" text="BAJO">
      <formula>NOT(ISERROR(SEARCH("BAJO",P23)))</formula>
    </cfRule>
  </conditionalFormatting>
  <conditionalFormatting sqref="S23">
    <cfRule type="containsText" dxfId="525" priority="1" operator="containsText" text="Nivel 3">
      <formula>NOT(ISERROR(SEARCH("Nivel 3",S23)))</formula>
    </cfRule>
    <cfRule type="containsText" dxfId="524" priority="2" operator="containsText" text="Nivel 2">
      <formula>NOT(ISERROR(SEARCH("Nivel 2",S23)))</formula>
    </cfRule>
    <cfRule type="containsText" dxfId="523" priority="3" operator="containsText" text="Nivel 4">
      <formula>NOT(ISERROR(SEARCH("Nivel 4",S23)))</formula>
    </cfRule>
    <cfRule type="containsText" priority="4" operator="containsText" text="Nivel 4">
      <formula>NOT(ISERROR(SEARCH("Nivel 4",S23)))</formula>
    </cfRule>
    <cfRule type="containsText" dxfId="522" priority="5" operator="containsText" text="Nivel 3">
      <formula>NOT(ISERROR(SEARCH("Nivel 3",S23)))</formula>
    </cfRule>
    <cfRule type="containsText" dxfId="521" priority="6" operator="containsText" text="Nivel 3">
      <formula>NOT(ISERROR(SEARCH("Nivel 3",S23)))</formula>
    </cfRule>
    <cfRule type="containsText" dxfId="520" priority="7" operator="containsText" text="Nivel 1">
      <formula>NOT(ISERROR(SEARCH("Nivel 1",S23)))</formula>
    </cfRule>
  </conditionalFormatting>
  <dataValidations count="7">
    <dataValidation type="list" allowBlank="1" showInputMessage="1" showErrorMessage="1" sqref="Q22">
      <formula1>LI</formula1>
    </dataValidation>
    <dataValidation type="list" allowBlank="1" showInputMessage="1" showErrorMessage="1" sqref="Q21">
      <formula1>NV</formula1>
    </dataValidation>
    <dataValidation type="list" allowBlank="1" showInputMessage="1" showErrorMessage="1" sqref="N19">
      <formula1>NI</formula1>
    </dataValidation>
    <dataValidation type="list" allowBlank="1" showInputMessage="1" showErrorMessage="1" sqref="Q23 Q12:Q20">
      <formula1>NC</formula1>
    </dataValidation>
    <dataValidation type="list" allowBlank="1" showInputMessage="1" showErrorMessage="1" sqref="N12:N18 N20:N23">
      <formula1>NE</formula1>
    </dataValidation>
    <dataValidation type="list" allowBlank="1" showInputMessage="1" showErrorMessage="1" sqref="H12:H23">
      <formula1>ri</formula1>
    </dataValidation>
    <dataValidation type="list" allowBlank="1" showInputMessage="1" showErrorMessage="1" sqref="M12:M23">
      <formula1>ND</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acer</cp:lastModifiedBy>
  <dcterms:created xsi:type="dcterms:W3CDTF">2020-07-22T13:55:34Z</dcterms:created>
  <dcterms:modified xsi:type="dcterms:W3CDTF">2022-01-17T17:55:44Z</dcterms:modified>
</cp:coreProperties>
</file>